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uca\Google Drive\TAGTEACH PRECISION TEACHING COURSE\"/>
    </mc:Choice>
  </mc:AlternateContent>
  <xr:revisionPtr revIDLastSave="0" documentId="13_ncr:1_{EBAE8D27-8501-442D-9558-BA6B92285A1E}" xr6:coauthVersionLast="47" xr6:coauthVersionMax="47" xr10:uidLastSave="{00000000-0000-0000-0000-000000000000}"/>
  <bookViews>
    <workbookView xWindow="-110" yWindow="-110" windowWidth="38620" windowHeight="21820" tabRatio="812" xr2:uid="{00000000-000D-0000-FFFF-FFFF00000000}"/>
  </bookViews>
  <sheets>
    <sheet name="GENERAL" sheetId="6" r:id="rId1"/>
    <sheet name="DATA_ENTRY" sheetId="1" r:id="rId2"/>
    <sheet name="SCC - DAILY per MINUTE" sheetId="9" r:id="rId3"/>
    <sheet name="X LEAVE ME ALONE X" sheetId="5" state="hidden" r:id="rId4"/>
  </sheets>
  <definedNames>
    <definedName name="CelGioOpp">#REF!</definedName>
    <definedName name="CelGioPin">#REF!</definedName>
    <definedName name="Dati">DATA_ENTRY!$F$6:$L$146</definedName>
    <definedName name="GIOcelOpp">#REF!</definedName>
    <definedName name="GIOcelpin">#REF!</definedName>
    <definedName name="GiorniCal">#REF!</definedName>
    <definedName name="Intervallo_giorni">#REF!</definedName>
    <definedName name="Intervallo_logaritmi">#REF!</definedName>
    <definedName name="Quar1Opp">#REF!</definedName>
    <definedName name="quar1Pin">#REF!</definedName>
    <definedName name="ValQuar1Opp">#REF!</definedName>
    <definedName name="ValQuar1P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5" l="1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C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C100" i="1" s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0" i="1"/>
  <c r="C18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C25" i="1" l="1"/>
  <c r="C17" i="1"/>
  <c r="C9" i="1"/>
  <c r="C26" i="1"/>
  <c r="C24" i="1"/>
  <c r="C16" i="1"/>
  <c r="C8" i="1"/>
  <c r="C23" i="1"/>
  <c r="C15" i="1"/>
  <c r="C7" i="1"/>
  <c r="C22" i="1"/>
  <c r="C14" i="1"/>
  <c r="C21" i="1"/>
  <c r="C13" i="1"/>
  <c r="C20" i="1"/>
  <c r="C12" i="1"/>
  <c r="C19" i="1"/>
  <c r="C11" i="1"/>
  <c r="N6" i="1"/>
  <c r="M21" i="5"/>
  <c r="N21" i="5" s="1"/>
  <c r="M22" i="5"/>
  <c r="N22" i="5" s="1"/>
  <c r="M23" i="5"/>
  <c r="N23" i="5" s="1"/>
  <c r="M24" i="5"/>
  <c r="N24" i="5" s="1"/>
  <c r="M25" i="5"/>
  <c r="N25" i="5" s="1"/>
  <c r="M26" i="5"/>
  <c r="N26" i="5" s="1"/>
  <c r="M27" i="5"/>
  <c r="N27" i="5" s="1"/>
  <c r="M28" i="5"/>
  <c r="N28" i="5" s="1"/>
  <c r="M29" i="5"/>
  <c r="N29" i="5" s="1"/>
  <c r="M30" i="5"/>
  <c r="N30" i="5" s="1"/>
  <c r="M31" i="5"/>
  <c r="N31" i="5" s="1"/>
  <c r="Q29" i="5" l="1"/>
  <c r="J29" i="5"/>
  <c r="J23" i="5"/>
  <c r="Q23" i="5"/>
  <c r="J24" i="5"/>
  <c r="Q24" i="5"/>
  <c r="Q30" i="5"/>
  <c r="J30" i="5"/>
  <c r="Q21" i="5"/>
  <c r="J21" i="5"/>
  <c r="Q28" i="5"/>
  <c r="J28" i="5"/>
  <c r="J31" i="5"/>
  <c r="Q31" i="5"/>
  <c r="Q27" i="5"/>
  <c r="J27" i="5"/>
  <c r="Q26" i="5"/>
  <c r="J26" i="5"/>
  <c r="Q25" i="5"/>
  <c r="J25" i="5"/>
  <c r="J22" i="5"/>
  <c r="Q22" i="5"/>
  <c r="B6" i="1"/>
  <c r="I26" i="5"/>
  <c r="I24" i="5"/>
  <c r="I30" i="5"/>
  <c r="I29" i="5"/>
  <c r="I23" i="5"/>
  <c r="I31" i="5"/>
  <c r="I22" i="5"/>
  <c r="I28" i="5"/>
  <c r="I25" i="5"/>
  <c r="I27" i="5"/>
  <c r="I21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H9" i="5"/>
  <c r="M11" i="5" l="1"/>
  <c r="N11" i="5" s="1"/>
  <c r="M12" i="5"/>
  <c r="N12" i="5" s="1"/>
  <c r="M13" i="5"/>
  <c r="N13" i="5" s="1"/>
  <c r="M14" i="5"/>
  <c r="N14" i="5" s="1"/>
  <c r="M15" i="5"/>
  <c r="N15" i="5" s="1"/>
  <c r="M16" i="5"/>
  <c r="N16" i="5"/>
  <c r="M17" i="5"/>
  <c r="N17" i="5" s="1"/>
  <c r="M18" i="5"/>
  <c r="N18" i="5" s="1"/>
  <c r="M19" i="5"/>
  <c r="N19" i="5" s="1"/>
  <c r="M20" i="5"/>
  <c r="N20" i="5" s="1"/>
  <c r="M32" i="5"/>
  <c r="N32" i="5" s="1"/>
  <c r="M33" i="5"/>
  <c r="N33" i="5"/>
  <c r="M34" i="5"/>
  <c r="N34" i="5" s="1"/>
  <c r="M35" i="5"/>
  <c r="N35" i="5"/>
  <c r="M36" i="5"/>
  <c r="N36" i="5"/>
  <c r="M37" i="5"/>
  <c r="N37" i="5" s="1"/>
  <c r="M38" i="5"/>
  <c r="N38" i="5" s="1"/>
  <c r="M39" i="5"/>
  <c r="N39" i="5" s="1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 s="1"/>
  <c r="M47" i="5"/>
  <c r="N47" i="5" s="1"/>
  <c r="M48" i="5"/>
  <c r="N48" i="5" s="1"/>
  <c r="M49" i="5"/>
  <c r="N49" i="5"/>
  <c r="M50" i="5"/>
  <c r="N50" i="5"/>
  <c r="M51" i="5"/>
  <c r="N51" i="5"/>
  <c r="M52" i="5"/>
  <c r="N52" i="5" s="1"/>
  <c r="M53" i="5"/>
  <c r="N53" i="5"/>
  <c r="M54" i="5"/>
  <c r="N54" i="5" s="1"/>
  <c r="M55" i="5"/>
  <c r="N55" i="5" s="1"/>
  <c r="M56" i="5"/>
  <c r="N56" i="5"/>
  <c r="M57" i="5"/>
  <c r="N57" i="5"/>
  <c r="M58" i="5"/>
  <c r="N58" i="5" s="1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 s="1"/>
  <c r="M73" i="5"/>
  <c r="N73" i="5"/>
  <c r="M74" i="5"/>
  <c r="N74" i="5" s="1"/>
  <c r="M75" i="5"/>
  <c r="N75" i="5" s="1"/>
  <c r="M76" i="5"/>
  <c r="N76" i="5" s="1"/>
  <c r="M77" i="5"/>
  <c r="N77" i="5"/>
  <c r="M78" i="5"/>
  <c r="N78" i="5"/>
  <c r="M79" i="5"/>
  <c r="N79" i="5"/>
  <c r="M80" i="5"/>
  <c r="N80" i="5"/>
  <c r="M81" i="5"/>
  <c r="N81" i="5"/>
  <c r="M82" i="5"/>
  <c r="N82" i="5" s="1"/>
  <c r="M83" i="5"/>
  <c r="N83" i="5" s="1"/>
  <c r="M84" i="5"/>
  <c r="N84" i="5" s="1"/>
  <c r="M85" i="5"/>
  <c r="N85" i="5"/>
  <c r="M86" i="5"/>
  <c r="N86" i="5"/>
  <c r="M87" i="5"/>
  <c r="N87" i="5" s="1"/>
  <c r="M88" i="5"/>
  <c r="N88" i="5" s="1"/>
  <c r="M89" i="5"/>
  <c r="N89" i="5"/>
  <c r="M90" i="5"/>
  <c r="N90" i="5" s="1"/>
  <c r="M91" i="5"/>
  <c r="N91" i="5" s="1"/>
  <c r="M92" i="5"/>
  <c r="N92" i="5"/>
  <c r="M93" i="5"/>
  <c r="N93" i="5"/>
  <c r="M94" i="5"/>
  <c r="N94" i="5"/>
  <c r="M95" i="5"/>
  <c r="N95" i="5"/>
  <c r="M96" i="5"/>
  <c r="N96" i="5"/>
  <c r="M97" i="5"/>
  <c r="N97" i="5"/>
  <c r="M98" i="5"/>
  <c r="N98" i="5"/>
  <c r="M99" i="5"/>
  <c r="N99" i="5"/>
  <c r="M100" i="5"/>
  <c r="N100" i="5"/>
  <c r="M101" i="5"/>
  <c r="N101" i="5"/>
  <c r="M102" i="5"/>
  <c r="N102" i="5" s="1"/>
  <c r="M103" i="5"/>
  <c r="N103" i="5" s="1"/>
  <c r="M104" i="5"/>
  <c r="N104" i="5" s="1"/>
  <c r="M105" i="5"/>
  <c r="N105" i="5"/>
  <c r="M106" i="5"/>
  <c r="N106" i="5"/>
  <c r="M107" i="5"/>
  <c r="N107" i="5"/>
  <c r="M108" i="5"/>
  <c r="N108" i="5" s="1"/>
  <c r="M109" i="5"/>
  <c r="N109" i="5"/>
  <c r="M110" i="5"/>
  <c r="N110" i="5" s="1"/>
  <c r="M111" i="5"/>
  <c r="N111" i="5"/>
  <c r="M112" i="5"/>
  <c r="N112" i="5"/>
  <c r="M113" i="5"/>
  <c r="N113" i="5"/>
  <c r="M114" i="5"/>
  <c r="N114" i="5"/>
  <c r="M115" i="5"/>
  <c r="N115" i="5"/>
  <c r="M116" i="5"/>
  <c r="N116" i="5"/>
  <c r="M117" i="5"/>
  <c r="N117" i="5"/>
  <c r="M118" i="5"/>
  <c r="N118" i="5"/>
  <c r="M119" i="5"/>
  <c r="N119" i="5"/>
  <c r="M120" i="5"/>
  <c r="N120" i="5"/>
  <c r="M121" i="5"/>
  <c r="N121" i="5"/>
  <c r="M122" i="5"/>
  <c r="N122" i="5" s="1"/>
  <c r="M123" i="5"/>
  <c r="N123" i="5"/>
  <c r="M124" i="5"/>
  <c r="N124" i="5"/>
  <c r="M125" i="5"/>
  <c r="N125" i="5"/>
  <c r="M126" i="5"/>
  <c r="N126" i="5" s="1"/>
  <c r="M127" i="5"/>
  <c r="N127" i="5"/>
  <c r="M128" i="5"/>
  <c r="N128" i="5"/>
  <c r="M129" i="5"/>
  <c r="N129" i="5"/>
  <c r="M130" i="5"/>
  <c r="N130" i="5" s="1"/>
  <c r="M131" i="5"/>
  <c r="N131" i="5" s="1"/>
  <c r="M132" i="5"/>
  <c r="N132" i="5" s="1"/>
  <c r="M133" i="5"/>
  <c r="N133" i="5"/>
  <c r="M134" i="5"/>
  <c r="N134" i="5"/>
  <c r="M135" i="5"/>
  <c r="N135" i="5"/>
  <c r="M136" i="5"/>
  <c r="N136" i="5" s="1"/>
  <c r="M137" i="5"/>
  <c r="N137" i="5"/>
  <c r="M138" i="5"/>
  <c r="N138" i="5" s="1"/>
  <c r="M139" i="5"/>
  <c r="N139" i="5" s="1"/>
  <c r="M140" i="5"/>
  <c r="N140" i="5" s="1"/>
  <c r="M141" i="5"/>
  <c r="N141" i="5"/>
  <c r="M142" i="5"/>
  <c r="N142" i="5"/>
  <c r="M143" i="5"/>
  <c r="N143" i="5" s="1"/>
  <c r="M144" i="5"/>
  <c r="N144" i="5" s="1"/>
  <c r="M145" i="5"/>
  <c r="N145" i="5"/>
  <c r="M146" i="5"/>
  <c r="N146" i="5" s="1"/>
  <c r="M147" i="5"/>
  <c r="N147" i="5" s="1"/>
  <c r="M148" i="5"/>
  <c r="N148" i="5" s="1"/>
  <c r="M149" i="5"/>
  <c r="N149" i="5" s="1"/>
  <c r="M10" i="5"/>
  <c r="N10" i="5" s="1"/>
  <c r="M9" i="5"/>
  <c r="N9" i="5" s="1"/>
  <c r="Q9" i="5" l="1"/>
  <c r="J9" i="5"/>
  <c r="Q43" i="5"/>
  <c r="J43" i="5"/>
  <c r="J40" i="5"/>
  <c r="Q40" i="5"/>
  <c r="Q17" i="5"/>
  <c r="J17" i="5"/>
  <c r="J34" i="5"/>
  <c r="Q34" i="5"/>
  <c r="Q16" i="5"/>
  <c r="J16" i="5"/>
  <c r="J10" i="5"/>
  <c r="Q10" i="5"/>
  <c r="Q38" i="5"/>
  <c r="J38" i="5"/>
  <c r="J15" i="5"/>
  <c r="Q15" i="5"/>
  <c r="J33" i="5"/>
  <c r="Q33" i="5"/>
  <c r="Q42" i="5"/>
  <c r="J42" i="5"/>
  <c r="Q37" i="5"/>
  <c r="J37" i="5"/>
  <c r="J32" i="5"/>
  <c r="Q32" i="5"/>
  <c r="J14" i="5"/>
  <c r="Q14" i="5"/>
  <c r="Q39" i="5"/>
  <c r="J39" i="5"/>
  <c r="Q36" i="5"/>
  <c r="J36" i="5"/>
  <c r="Q20" i="5"/>
  <c r="J20" i="5"/>
  <c r="Q13" i="5"/>
  <c r="J13" i="5"/>
  <c r="J41" i="5"/>
  <c r="Q41" i="5"/>
  <c r="Q19" i="5"/>
  <c r="J19" i="5"/>
  <c r="J12" i="5"/>
  <c r="Q12" i="5"/>
  <c r="Q35" i="5"/>
  <c r="J35" i="5"/>
  <c r="Q18" i="5"/>
  <c r="J18" i="5"/>
  <c r="J11" i="5"/>
  <c r="Q11" i="5"/>
  <c r="I142" i="5"/>
  <c r="I138" i="5"/>
  <c r="I130" i="5"/>
  <c r="I118" i="5"/>
  <c r="I110" i="5"/>
  <c r="I102" i="5"/>
  <c r="I94" i="5"/>
  <c r="I86" i="5"/>
  <c r="I78" i="5"/>
  <c r="I74" i="5"/>
  <c r="I66" i="5"/>
  <c r="I58" i="5"/>
  <c r="I48" i="5"/>
  <c r="I38" i="5"/>
  <c r="I57" i="5"/>
  <c r="I52" i="5"/>
  <c r="I47" i="5"/>
  <c r="I146" i="5"/>
  <c r="I134" i="5"/>
  <c r="I126" i="5"/>
  <c r="I122" i="5"/>
  <c r="I114" i="5"/>
  <c r="I106" i="5"/>
  <c r="I98" i="5"/>
  <c r="I90" i="5"/>
  <c r="I82" i="5"/>
  <c r="I70" i="5"/>
  <c r="I62" i="5"/>
  <c r="I145" i="5"/>
  <c r="I141" i="5"/>
  <c r="I137" i="5"/>
  <c r="I133" i="5"/>
  <c r="I129" i="5"/>
  <c r="I125" i="5"/>
  <c r="I121" i="5"/>
  <c r="I117" i="5"/>
  <c r="I113" i="5"/>
  <c r="I109" i="5"/>
  <c r="I105" i="5"/>
  <c r="I101" i="5"/>
  <c r="I97" i="5"/>
  <c r="I93" i="5"/>
  <c r="I89" i="5"/>
  <c r="I85" i="5"/>
  <c r="I81" i="5"/>
  <c r="I77" i="5"/>
  <c r="I73" i="5"/>
  <c r="I69" i="5"/>
  <c r="I65" i="5"/>
  <c r="I61" i="5"/>
  <c r="I51" i="5"/>
  <c r="I46" i="5"/>
  <c r="I37" i="5"/>
  <c r="I36" i="5"/>
  <c r="I149" i="5"/>
  <c r="I136" i="5"/>
  <c r="I128" i="5"/>
  <c r="I120" i="5"/>
  <c r="I112" i="5"/>
  <c r="I104" i="5"/>
  <c r="I92" i="5"/>
  <c r="I80" i="5"/>
  <c r="I72" i="5"/>
  <c r="I55" i="5"/>
  <c r="I44" i="5"/>
  <c r="I144" i="5"/>
  <c r="I100" i="5"/>
  <c r="I84" i="5"/>
  <c r="I64" i="5"/>
  <c r="I148" i="5"/>
  <c r="I143" i="5"/>
  <c r="I135" i="5"/>
  <c r="I131" i="5"/>
  <c r="I127" i="5"/>
  <c r="I123" i="5"/>
  <c r="I119" i="5"/>
  <c r="I115" i="5"/>
  <c r="I111" i="5"/>
  <c r="I107" i="5"/>
  <c r="I103" i="5"/>
  <c r="I99" i="5"/>
  <c r="I95" i="5"/>
  <c r="I91" i="5"/>
  <c r="I87" i="5"/>
  <c r="I83" i="5"/>
  <c r="I79" i="5"/>
  <c r="I75" i="5"/>
  <c r="I71" i="5"/>
  <c r="I67" i="5"/>
  <c r="I63" i="5"/>
  <c r="I59" i="5"/>
  <c r="I54" i="5"/>
  <c r="I49" i="5"/>
  <c r="I56" i="5"/>
  <c r="I45" i="5"/>
  <c r="I140" i="5"/>
  <c r="I132" i="5"/>
  <c r="I124" i="5"/>
  <c r="I116" i="5"/>
  <c r="I108" i="5"/>
  <c r="I96" i="5"/>
  <c r="I88" i="5"/>
  <c r="I76" i="5"/>
  <c r="I68" i="5"/>
  <c r="I60" i="5"/>
  <c r="I50" i="5"/>
  <c r="I147" i="5"/>
  <c r="I139" i="5"/>
  <c r="I53" i="5"/>
  <c r="I43" i="5"/>
  <c r="I41" i="5"/>
  <c r="I42" i="5"/>
  <c r="I40" i="5"/>
  <c r="I39" i="5"/>
  <c r="I33" i="5"/>
  <c r="I16" i="5"/>
  <c r="I32" i="5"/>
  <c r="I15" i="5"/>
  <c r="I10" i="5"/>
  <c r="I20" i="5"/>
  <c r="I14" i="5"/>
  <c r="I9" i="5"/>
  <c r="I35" i="5"/>
  <c r="I19" i="5"/>
  <c r="I13" i="5"/>
  <c r="I18" i="5"/>
  <c r="I12" i="5"/>
  <c r="I34" i="5"/>
  <c r="I17" i="5"/>
  <c r="I11" i="5"/>
  <c r="G9" i="5"/>
  <c r="K39" i="5"/>
  <c r="K40" i="5"/>
  <c r="K41" i="5"/>
  <c r="K9" i="5" l="1"/>
  <c r="L9" i="5"/>
  <c r="K10" i="5" l="1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K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O5" i="5" l="1"/>
  <c r="L149" i="5"/>
  <c r="B31" i="6"/>
  <c r="F8" i="6"/>
  <c r="B24" i="6"/>
  <c r="B25" i="6"/>
  <c r="B26" i="6"/>
  <c r="B27" i="6"/>
  <c r="B28" i="6"/>
  <c r="B29" i="6"/>
  <c r="B30" i="6"/>
  <c r="B23" i="6"/>
  <c r="K149" i="5" l="1"/>
  <c r="E149" i="5" l="1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3" i="5"/>
  <c r="E22" i="5"/>
  <c r="E21" i="5"/>
  <c r="F9" i="5" l="1"/>
  <c r="F10" i="5" l="1"/>
  <c r="F11" i="5" l="1"/>
  <c r="F12" i="5" l="1"/>
  <c r="F13" i="5" l="1"/>
  <c r="F14" i="5" l="1"/>
  <c r="F15" i="5" l="1"/>
  <c r="F16" i="5" l="1"/>
  <c r="F17" i="5" l="1"/>
  <c r="F18" i="5" l="1"/>
  <c r="F19" i="5" l="1"/>
  <c r="F20" i="5" l="1"/>
  <c r="F21" i="5" l="1"/>
  <c r="F22" i="5" l="1"/>
  <c r="F23" i="5" l="1"/>
  <c r="F24" i="5" l="1"/>
  <c r="F25" i="5" l="1"/>
  <c r="F26" i="5" l="1"/>
  <c r="F27" i="5" l="1"/>
  <c r="F28" i="5" l="1"/>
  <c r="F29" i="5"/>
  <c r="F30" i="5" l="1"/>
  <c r="F31" i="5" l="1"/>
  <c r="F32" i="5" l="1"/>
  <c r="F33" i="5" l="1"/>
  <c r="F34" i="5" l="1"/>
  <c r="F35" i="5" l="1"/>
  <c r="F37" i="5" l="1"/>
  <c r="F36" i="5"/>
  <c r="F38" i="5" l="1"/>
  <c r="F39" i="5" l="1"/>
  <c r="F40" i="5" l="1"/>
  <c r="F41" i="5" l="1"/>
  <c r="F42" i="5" l="1"/>
  <c r="F44" i="5" l="1"/>
  <c r="F43" i="5" l="1"/>
  <c r="F45" i="5"/>
  <c r="F46" i="5" l="1"/>
  <c r="F47" i="5" l="1"/>
  <c r="F48" i="5" l="1"/>
  <c r="F49" i="5" l="1"/>
  <c r="F50" i="5" l="1"/>
  <c r="F51" i="5"/>
  <c r="F52" i="5" l="1"/>
  <c r="F53" i="5" l="1"/>
  <c r="F54" i="5" l="1"/>
  <c r="F55" i="5" l="1"/>
  <c r="F56" i="5" l="1"/>
  <c r="F57" i="5" l="1"/>
  <c r="F58" i="5" l="1"/>
  <c r="F59" i="5" l="1"/>
  <c r="F60" i="5" l="1"/>
  <c r="F61" i="5" l="1"/>
  <c r="F62" i="5" l="1"/>
  <c r="F63" i="5" l="1"/>
  <c r="F64" i="5" l="1"/>
  <c r="F65" i="5"/>
  <c r="F66" i="5" l="1"/>
  <c r="F67" i="5" l="1"/>
  <c r="F68" i="5" l="1"/>
  <c r="F69" i="5" l="1"/>
  <c r="F70" i="5" l="1"/>
  <c r="F71" i="5" l="1"/>
  <c r="F72" i="5"/>
  <c r="F73" i="5" l="1"/>
  <c r="F74" i="5" l="1"/>
  <c r="F75" i="5" l="1"/>
  <c r="F76" i="5" l="1"/>
  <c r="F77" i="5" l="1"/>
  <c r="F78" i="5" l="1"/>
  <c r="F79" i="5"/>
  <c r="F80" i="5" l="1"/>
  <c r="F81" i="5" l="1"/>
  <c r="F82" i="5" l="1"/>
  <c r="F83" i="5" l="1"/>
  <c r="F84" i="5" l="1"/>
  <c r="F85" i="5" l="1"/>
  <c r="F86" i="5"/>
  <c r="F87" i="5" l="1"/>
  <c r="F88" i="5" l="1"/>
  <c r="F89" i="5" l="1"/>
  <c r="F90" i="5" l="1"/>
  <c r="F91" i="5" l="1"/>
  <c r="F92" i="5" l="1"/>
  <c r="F93" i="5"/>
  <c r="F94" i="5" l="1"/>
  <c r="F95" i="5" l="1"/>
  <c r="F96" i="5" l="1"/>
  <c r="F97" i="5" l="1"/>
  <c r="F98" i="5" l="1"/>
  <c r="F99" i="5" l="1"/>
  <c r="F100" i="5"/>
  <c r="F101" i="5" l="1"/>
  <c r="F102" i="5" l="1"/>
  <c r="F103" i="5" l="1"/>
  <c r="F104" i="5" l="1"/>
  <c r="F105" i="5" l="1"/>
  <c r="F106" i="5" l="1"/>
  <c r="F107" i="5"/>
  <c r="F108" i="5" l="1"/>
  <c r="F109" i="5" l="1"/>
  <c r="F110" i="5" l="1"/>
  <c r="F111" i="5" l="1"/>
  <c r="F112" i="5" l="1"/>
  <c r="F113" i="5" l="1"/>
  <c r="F114" i="5"/>
  <c r="F115" i="5" l="1"/>
  <c r="F116" i="5" l="1"/>
  <c r="F117" i="5" l="1"/>
  <c r="F118" i="5" l="1"/>
  <c r="F119" i="5" l="1"/>
  <c r="F120" i="5" l="1"/>
  <c r="F121" i="5"/>
  <c r="F122" i="5" l="1"/>
  <c r="F123" i="5" l="1"/>
  <c r="F124" i="5" l="1"/>
  <c r="F125" i="5" l="1"/>
  <c r="F126" i="5" l="1"/>
  <c r="F127" i="5" l="1"/>
  <c r="F128" i="5"/>
  <c r="F129" i="5" l="1"/>
  <c r="F130" i="5" l="1"/>
  <c r="F131" i="5" l="1"/>
  <c r="F132" i="5" l="1"/>
  <c r="F133" i="5" l="1"/>
  <c r="F134" i="5" l="1"/>
  <c r="F135" i="5"/>
  <c r="F136" i="5" l="1"/>
  <c r="F137" i="5" l="1"/>
  <c r="F138" i="5" l="1"/>
  <c r="F139" i="5" l="1"/>
  <c r="F140" i="5" l="1"/>
  <c r="F141" i="5" l="1"/>
  <c r="F142" i="5"/>
  <c r="F143" i="5" l="1"/>
  <c r="F144" i="5" l="1"/>
  <c r="F145" i="5" l="1"/>
  <c r="F146" i="5" l="1"/>
  <c r="F147" i="5" l="1"/>
  <c r="F148" i="5" l="1"/>
  <c r="F149" i="5"/>
</calcChain>
</file>

<file path=xl/sharedStrings.xml><?xml version="1.0" encoding="utf-8"?>
<sst xmlns="http://schemas.openxmlformats.org/spreadsheetml/2006/main" count="87" uniqueCount="82">
  <si>
    <t>ACEL</t>
  </si>
  <si>
    <t>DECEL</t>
  </si>
  <si>
    <t>/</t>
  </si>
  <si>
    <t>TRIALS
 PER DAY</t>
  </si>
  <si>
    <t>LABELS 
LINE</t>
  </si>
  <si>
    <t>INGRESSO</t>
  </si>
  <si>
    <t>USCITA</t>
  </si>
  <si>
    <t>Manager</t>
  </si>
  <si>
    <t>Note:</t>
  </si>
  <si>
    <t>celle nascoste</t>
  </si>
  <si>
    <t>Pensa</t>
  </si>
  <si>
    <t>Tocca</t>
  </si>
  <si>
    <t>Assaggia</t>
  </si>
  <si>
    <t>Annusa</t>
  </si>
  <si>
    <t>Vede</t>
  </si>
  <si>
    <t>Ascolta</t>
  </si>
  <si>
    <t>Sente</t>
  </si>
  <si>
    <t>Punta</t>
  </si>
  <si>
    <t>Fa</t>
  </si>
  <si>
    <t>Disegna</t>
  </si>
  <si>
    <t>Si emoziona</t>
  </si>
  <si>
    <t>Marca</t>
  </si>
  <si>
    <t>Compara</t>
  </si>
  <si>
    <t>Dice</t>
  </si>
  <si>
    <t>Scrive</t>
  </si>
  <si>
    <t>Libero</t>
  </si>
  <si>
    <t>Seleziona</t>
  </si>
  <si>
    <t>Digita</t>
  </si>
  <si>
    <t>CANALI d’APPRENDIMENTO</t>
  </si>
  <si>
    <t>Sprint</t>
  </si>
  <si>
    <t>timing 
x floor</t>
  </si>
  <si>
    <t>timing 
x cel</t>
  </si>
  <si>
    <t>6 CICLI</t>
  </si>
  <si>
    <t>Dati per cambi fase</t>
  </si>
  <si>
    <t>Dati da DATA ENTRY</t>
  </si>
  <si>
    <t>Num.</t>
  </si>
  <si>
    <t>Pinpoint</t>
  </si>
  <si>
    <t>Behaver</t>
  </si>
  <si>
    <t>Supervisor</t>
  </si>
  <si>
    <t>Charter</t>
  </si>
  <si>
    <t>Recorder</t>
  </si>
  <si>
    <t>Counter</t>
  </si>
  <si>
    <t>Room</t>
  </si>
  <si>
    <t>Adviser</t>
  </si>
  <si>
    <t>Organization</t>
  </si>
  <si>
    <t>Day</t>
  </si>
  <si>
    <t>Date</t>
  </si>
  <si>
    <t>Timing (hh:mm:ss)</t>
  </si>
  <si>
    <t>Phase Definition</t>
  </si>
  <si>
    <t>Fluency Aim</t>
  </si>
  <si>
    <t>Phases (1)</t>
  </si>
  <si>
    <t>ENTRIES</t>
  </si>
  <si>
    <t>Chart Number</t>
  </si>
  <si>
    <t>FIRST SUNDAY</t>
  </si>
  <si>
    <t>COUNTED BEHAVIOR</t>
  </si>
  <si>
    <t>Input</t>
  </si>
  <si>
    <t>Output:</t>
  </si>
  <si>
    <t>Input:</t>
  </si>
  <si>
    <t>Object:</t>
  </si>
  <si>
    <t>Result:</t>
  </si>
  <si>
    <t>Output</t>
  </si>
  <si>
    <t>listens</t>
  </si>
  <si>
    <t>tastes</t>
  </si>
  <si>
    <t>free</t>
  </si>
  <si>
    <t>thinks</t>
  </si>
  <si>
    <t>hears</t>
  </si>
  <si>
    <t>touches</t>
  </si>
  <si>
    <t>sees</t>
  </si>
  <si>
    <t>Compares</t>
  </si>
  <si>
    <t>says</t>
  </si>
  <si>
    <t>types</t>
  </si>
  <si>
    <t>draws</t>
  </si>
  <si>
    <t>does</t>
  </si>
  <si>
    <t>marks</t>
  </si>
  <si>
    <t>points</t>
  </si>
  <si>
    <t>writes</t>
  </si>
  <si>
    <t>selects</t>
  </si>
  <si>
    <t>Learning Channels (Some examples)</t>
  </si>
  <si>
    <t>smells</t>
  </si>
  <si>
    <t>Opportunity</t>
  </si>
  <si>
    <t>Day translation</t>
  </si>
  <si>
    <t>Opportunity with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</si>
</sst>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F400]h:mm:ss\ AM/PM"/>
  </numFmts>
  <fonts count="2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Franklin Gothic Demi"/>
      <family val="2"/>
    </font>
    <font>
      <sz val="12"/>
      <color theme="1"/>
      <name val="Franklin Gothic Book"/>
      <family val="2"/>
    </font>
    <font>
      <sz val="12"/>
      <name val="Franklin Gothic Book"/>
      <family val="2"/>
    </font>
    <font>
      <b/>
      <sz val="12"/>
      <color theme="1"/>
      <name val="Franklin Gothic Book"/>
      <family val="2"/>
    </font>
    <font>
      <b/>
      <sz val="12"/>
      <name val="Franklin Gothic Book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Franklin Gothic Book"/>
      <family val="2"/>
    </font>
    <font>
      <sz val="12"/>
      <color theme="3" tint="-0.249977111117893"/>
      <name val="Franklin Gothic Book"/>
      <family val="2"/>
    </font>
    <font>
      <b/>
      <sz val="12"/>
      <color theme="3" tint="-0.249977111117893"/>
      <name val="Franklin Gothic Book"/>
      <family val="2"/>
    </font>
    <font>
      <u/>
      <sz val="12"/>
      <color theme="3" tint="-0.249977111117893"/>
      <name val="Franklin Gothic Book"/>
      <family val="2"/>
    </font>
    <font>
      <sz val="14"/>
      <color theme="1"/>
      <name val="Franklin Gothic Book"/>
      <family val="2"/>
    </font>
    <font>
      <sz val="11"/>
      <color theme="1"/>
      <name val="Franklin Gothic Book"/>
      <family val="2"/>
    </font>
    <font>
      <sz val="12"/>
      <color theme="3" tint="-0.249977111117893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3" tint="-0.249977111117893"/>
      <name val="Cambria"/>
      <family val="1"/>
      <scheme val="major"/>
    </font>
    <font>
      <sz val="14"/>
      <color rgb="FF33CCCC"/>
      <name val="Cambria"/>
      <family val="1"/>
      <scheme val="major"/>
    </font>
    <font>
      <sz val="12"/>
      <color rgb="FF33CCCC"/>
      <name val="Franklin Gothic Book"/>
      <family val="2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" fontId="1" fillId="0" borderId="0" xfId="0" applyNumberFormat="1" applyFont="1"/>
    <xf numFmtId="1" fontId="1" fillId="0" borderId="0" xfId="0" applyNumberFormat="1" applyFont="1" applyProtection="1">
      <protection hidden="1"/>
    </xf>
    <xf numFmtId="0" fontId="3" fillId="0" borderId="0" xfId="0" applyFont="1"/>
    <xf numFmtId="1" fontId="4" fillId="0" borderId="0" xfId="0" applyNumberFormat="1" applyFont="1" applyProtection="1">
      <protection hidden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hidden="1"/>
    </xf>
    <xf numFmtId="164" fontId="0" fillId="0" borderId="0" xfId="0" applyNumberFormat="1"/>
    <xf numFmtId="0" fontId="7" fillId="0" borderId="0" xfId="0" applyFont="1"/>
    <xf numFmtId="0" fontId="10" fillId="0" borderId="0" xfId="0" applyFont="1"/>
    <xf numFmtId="1" fontId="3" fillId="0" borderId="0" xfId="0" applyNumberFormat="1" applyFont="1" applyProtection="1">
      <protection hidden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7" xfId="0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0" fontId="3" fillId="4" borderId="0" xfId="0" applyFont="1" applyFill="1"/>
    <xf numFmtId="1" fontId="4" fillId="4" borderId="0" xfId="0" applyNumberFormat="1" applyFont="1" applyFill="1" applyProtection="1">
      <protection hidden="1"/>
    </xf>
    <xf numFmtId="0" fontId="16" fillId="4" borderId="0" xfId="0" applyFont="1" applyFill="1"/>
    <xf numFmtId="0" fontId="12" fillId="6" borderId="0" xfId="0" applyFont="1" applyFill="1" applyAlignment="1">
      <alignment horizontal="center"/>
    </xf>
    <xf numFmtId="14" fontId="12" fillId="4" borderId="6" xfId="0" applyNumberFormat="1" applyFont="1" applyFill="1" applyBorder="1" applyAlignment="1">
      <alignment horizontal="center"/>
    </xf>
    <xf numFmtId="14" fontId="12" fillId="4" borderId="8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2" fontId="13" fillId="6" borderId="14" xfId="0" applyNumberFormat="1" applyFont="1" applyFill="1" applyBorder="1" applyAlignment="1">
      <alignment horizontal="center"/>
    </xf>
    <xf numFmtId="14" fontId="12" fillId="4" borderId="11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18" fillId="6" borderId="11" xfId="0" applyFont="1" applyFill="1" applyBorder="1" applyAlignment="1">
      <alignment horizontal="right"/>
    </xf>
    <xf numFmtId="0" fontId="18" fillId="6" borderId="6" xfId="0" applyFont="1" applyFill="1" applyBorder="1" applyAlignment="1">
      <alignment horizontal="right"/>
    </xf>
    <xf numFmtId="14" fontId="17" fillId="6" borderId="13" xfId="0" applyNumberFormat="1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center"/>
    </xf>
    <xf numFmtId="0" fontId="0" fillId="0" borderId="0" xfId="0" applyAlignment="1">
      <alignment wrapText="1"/>
    </xf>
    <xf numFmtId="165" fontId="20" fillId="0" borderId="1" xfId="0" applyNumberFormat="1" applyFont="1" applyBorder="1" applyProtection="1">
      <protection locked="0"/>
    </xf>
    <xf numFmtId="0" fontId="0" fillId="4" borderId="1" xfId="0" applyFill="1" applyBorder="1"/>
    <xf numFmtId="164" fontId="0" fillId="4" borderId="1" xfId="0" applyNumberFormat="1" applyFill="1" applyBorder="1"/>
    <xf numFmtId="1" fontId="8" fillId="0" borderId="0" xfId="0" applyNumberFormat="1" applyFont="1"/>
    <xf numFmtId="0" fontId="10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2" fontId="0" fillId="6" borderId="1" xfId="0" applyNumberFormat="1" applyFill="1" applyBorder="1"/>
    <xf numFmtId="1" fontId="8" fillId="9" borderId="28" xfId="0" applyNumberFormat="1" applyFont="1" applyFill="1" applyBorder="1" applyAlignment="1" applyProtection="1">
      <alignment vertical="center"/>
      <protection hidden="1"/>
    </xf>
    <xf numFmtId="1" fontId="8" fillId="9" borderId="29" xfId="0" applyNumberFormat="1" applyFont="1" applyFill="1" applyBorder="1" applyAlignment="1" applyProtection="1">
      <alignment vertical="center"/>
      <protection hidden="1"/>
    </xf>
    <xf numFmtId="0" fontId="8" fillId="8" borderId="19" xfId="0" applyFont="1" applyFill="1" applyBorder="1" applyAlignment="1">
      <alignment horizontal="center" vertical="center" wrapText="1"/>
    </xf>
    <xf numFmtId="164" fontId="0" fillId="8" borderId="19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1" fontId="8" fillId="6" borderId="21" xfId="0" applyNumberFormat="1" applyFont="1" applyFill="1" applyBorder="1" applyProtection="1">
      <protection hidden="1"/>
    </xf>
    <xf numFmtId="2" fontId="0" fillId="6" borderId="23" xfId="0" applyNumberFormat="1" applyFill="1" applyBorder="1"/>
    <xf numFmtId="1" fontId="8" fillId="4" borderId="21" xfId="0" applyNumberFormat="1" applyFont="1" applyFill="1" applyBorder="1" applyProtection="1">
      <protection hidden="1"/>
    </xf>
    <xf numFmtId="1" fontId="8" fillId="6" borderId="24" xfId="0" applyNumberFormat="1" applyFont="1" applyFill="1" applyBorder="1" applyProtection="1">
      <protection hidden="1"/>
    </xf>
    <xf numFmtId="0" fontId="0" fillId="6" borderId="25" xfId="0" applyFill="1" applyBorder="1"/>
    <xf numFmtId="164" fontId="0" fillId="6" borderId="25" xfId="0" applyNumberFormat="1" applyFill="1" applyBorder="1"/>
    <xf numFmtId="1" fontId="9" fillId="8" borderId="30" xfId="0" applyNumberFormat="1" applyFont="1" applyFill="1" applyBorder="1" applyAlignment="1" applyProtection="1">
      <alignment horizontal="center" vertical="center" wrapText="1"/>
      <protection hidden="1"/>
    </xf>
    <xf numFmtId="1" fontId="9" fillId="6" borderId="27" xfId="0" applyNumberFormat="1" applyFont="1" applyFill="1" applyBorder="1" applyProtection="1">
      <protection hidden="1"/>
    </xf>
    <xf numFmtId="1" fontId="9" fillId="6" borderId="31" xfId="0" applyNumberFormat="1" applyFont="1" applyFill="1" applyBorder="1" applyProtection="1">
      <protection hidden="1"/>
    </xf>
    <xf numFmtId="1" fontId="8" fillId="9" borderId="32" xfId="0" applyNumberFormat="1" applyFont="1" applyFill="1" applyBorder="1" applyAlignment="1" applyProtection="1">
      <alignment vertical="center"/>
      <protection hidden="1"/>
    </xf>
    <xf numFmtId="0" fontId="7" fillId="6" borderId="23" xfId="0" applyFont="1" applyFill="1" applyBorder="1"/>
    <xf numFmtId="0" fontId="7" fillId="6" borderId="26" xfId="0" applyFont="1" applyFill="1" applyBorder="1"/>
    <xf numFmtId="2" fontId="0" fillId="10" borderId="1" xfId="0" applyNumberFormat="1" applyFill="1" applyBorder="1"/>
    <xf numFmtId="2" fontId="0" fillId="10" borderId="23" xfId="0" applyNumberFormat="1" applyFill="1" applyBorder="1"/>
    <xf numFmtId="1" fontId="7" fillId="0" borderId="0" xfId="0" applyNumberFormat="1" applyFont="1"/>
    <xf numFmtId="1" fontId="7" fillId="8" borderId="19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" xfId="0" applyNumberFormat="1" applyFont="1" applyFill="1" applyBorder="1" applyProtection="1">
      <protection hidden="1"/>
    </xf>
    <xf numFmtId="1" fontId="7" fillId="6" borderId="25" xfId="0" applyNumberFormat="1" applyFont="1" applyFill="1" applyBorder="1" applyProtection="1">
      <protection hidden="1"/>
    </xf>
    <xf numFmtId="0" fontId="10" fillId="0" borderId="1" xfId="0" applyFont="1" applyBorder="1"/>
    <xf numFmtId="0" fontId="10" fillId="6" borderId="25" xfId="0" applyFont="1" applyFill="1" applyBorder="1"/>
    <xf numFmtId="2" fontId="0" fillId="6" borderId="25" xfId="0" applyNumberFormat="1" applyFill="1" applyBorder="1"/>
    <xf numFmtId="2" fontId="0" fillId="6" borderId="26" xfId="0" applyNumberFormat="1" applyFill="1" applyBorder="1"/>
    <xf numFmtId="0" fontId="7" fillId="0" borderId="23" xfId="0" applyFont="1" applyBorder="1"/>
    <xf numFmtId="0" fontId="23" fillId="6" borderId="11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1" fontId="9" fillId="0" borderId="27" xfId="0" applyNumberFormat="1" applyFont="1" applyBorder="1" applyProtection="1">
      <protection hidden="1"/>
    </xf>
    <xf numFmtId="1" fontId="7" fillId="0" borderId="1" xfId="0" applyNumberFormat="1" applyFont="1" applyBorder="1" applyProtection="1">
      <protection hidden="1"/>
    </xf>
    <xf numFmtId="0" fontId="20" fillId="0" borderId="0" xfId="0" applyFont="1" applyProtection="1">
      <protection locked="0"/>
    </xf>
    <xf numFmtId="14" fontId="20" fillId="0" borderId="0" xfId="0" applyNumberFormat="1" applyFont="1" applyProtection="1">
      <protection locked="0"/>
    </xf>
    <xf numFmtId="2" fontId="2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6" borderId="21" xfId="0" applyFont="1" applyFill="1" applyBorder="1" applyProtection="1">
      <protection locked="0"/>
    </xf>
    <xf numFmtId="0" fontId="20" fillId="6" borderId="1" xfId="0" applyFont="1" applyFill="1" applyBorder="1" applyProtection="1">
      <protection locked="0"/>
    </xf>
    <xf numFmtId="14" fontId="20" fillId="6" borderId="22" xfId="0" applyNumberFormat="1" applyFont="1" applyFill="1" applyBorder="1" applyProtection="1">
      <protection locked="0"/>
    </xf>
    <xf numFmtId="0" fontId="21" fillId="3" borderId="1" xfId="0" applyFont="1" applyFill="1" applyBorder="1" applyProtection="1">
      <protection locked="0"/>
    </xf>
    <xf numFmtId="0" fontId="22" fillId="5" borderId="1" xfId="0" applyFont="1" applyFill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1" xfId="0" applyFont="1" applyBorder="1" applyProtection="1">
      <protection locked="0"/>
    </xf>
    <xf numFmtId="14" fontId="20" fillId="0" borderId="22" xfId="0" applyNumberFormat="1" applyFont="1" applyBorder="1" applyProtection="1">
      <protection locked="0"/>
    </xf>
    <xf numFmtId="21" fontId="0" fillId="0" borderId="1" xfId="0" applyNumberFormat="1" applyBorder="1" applyProtection="1">
      <protection locked="0"/>
    </xf>
    <xf numFmtId="0" fontId="20" fillId="6" borderId="24" xfId="0" applyFont="1" applyFill="1" applyBorder="1" applyProtection="1">
      <protection locked="0"/>
    </xf>
    <xf numFmtId="0" fontId="20" fillId="6" borderId="25" xfId="0" applyFont="1" applyFill="1" applyBorder="1" applyProtection="1">
      <protection locked="0"/>
    </xf>
    <xf numFmtId="14" fontId="20" fillId="6" borderId="33" xfId="0" applyNumberFormat="1" applyFont="1" applyFill="1" applyBorder="1" applyProtection="1">
      <protection locked="0"/>
    </xf>
    <xf numFmtId="165" fontId="20" fillId="0" borderId="25" xfId="0" applyNumberFormat="1" applyFont="1" applyBorder="1" applyProtection="1">
      <protection locked="0"/>
    </xf>
    <xf numFmtId="0" fontId="21" fillId="3" borderId="25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0" fillId="0" borderId="25" xfId="0" applyFont="1" applyBorder="1" applyProtection="1">
      <protection locked="0"/>
    </xf>
    <xf numFmtId="2" fontId="21" fillId="0" borderId="0" xfId="0" applyNumberFormat="1" applyFont="1" applyProtection="1">
      <protection locked="0"/>
    </xf>
    <xf numFmtId="2" fontId="22" fillId="0" borderId="0" xfId="0" applyNumberFormat="1" applyFont="1" applyProtection="1">
      <protection locked="0"/>
    </xf>
    <xf numFmtId="0" fontId="20" fillId="0" borderId="22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20" fillId="0" borderId="23" xfId="0" applyFont="1" applyBorder="1" applyProtection="1">
      <protection locked="0"/>
    </xf>
    <xf numFmtId="0" fontId="20" fillId="0" borderId="26" xfId="0" applyFont="1" applyBorder="1" applyProtection="1">
      <protection locked="0"/>
    </xf>
    <xf numFmtId="0" fontId="24" fillId="4" borderId="35" xfId="0" applyFont="1" applyFill="1" applyBorder="1" applyAlignment="1">
      <alignment horizontal="center" vertical="center"/>
    </xf>
    <xf numFmtId="14" fontId="12" fillId="2" borderId="18" xfId="0" applyNumberFormat="1" applyFont="1" applyFill="1" applyBorder="1" applyAlignment="1">
      <alignment horizontal="center"/>
    </xf>
    <xf numFmtId="0" fontId="3" fillId="9" borderId="6" xfId="0" applyFont="1" applyFill="1" applyBorder="1"/>
    <xf numFmtId="1" fontId="4" fillId="9" borderId="7" xfId="0" applyNumberFormat="1" applyFont="1" applyFill="1" applyBorder="1" applyProtection="1">
      <protection hidden="1"/>
    </xf>
    <xf numFmtId="1" fontId="3" fillId="9" borderId="7" xfId="0" applyNumberFormat="1" applyFont="1" applyFill="1" applyBorder="1" applyProtection="1">
      <protection hidden="1"/>
    </xf>
    <xf numFmtId="0" fontId="3" fillId="9" borderId="8" xfId="0" applyFont="1" applyFill="1" applyBorder="1"/>
    <xf numFmtId="1" fontId="4" fillId="9" borderId="10" xfId="0" applyNumberFormat="1" applyFont="1" applyFill="1" applyBorder="1" applyProtection="1">
      <protection hidden="1"/>
    </xf>
    <xf numFmtId="0" fontId="5" fillId="9" borderId="39" xfId="0" applyFont="1" applyFill="1" applyBorder="1" applyAlignment="1">
      <alignment horizontal="center"/>
    </xf>
    <xf numFmtId="0" fontId="3" fillId="9" borderId="40" xfId="0" applyFont="1" applyFill="1" applyBorder="1"/>
    <xf numFmtId="0" fontId="3" fillId="9" borderId="41" xfId="0" applyFont="1" applyFill="1" applyBorder="1"/>
    <xf numFmtId="0" fontId="5" fillId="9" borderId="3" xfId="0" applyFont="1" applyFill="1" applyBorder="1" applyAlignment="1">
      <alignment horizontal="center"/>
    </xf>
    <xf numFmtId="1" fontId="6" fillId="9" borderId="5" xfId="0" applyNumberFormat="1" applyFont="1" applyFill="1" applyBorder="1" applyAlignment="1" applyProtection="1">
      <alignment horizontal="center"/>
      <protection hidden="1"/>
    </xf>
    <xf numFmtId="0" fontId="0" fillId="0" borderId="39" xfId="0" applyBorder="1" applyAlignment="1">
      <alignment horizontal="center" wrapText="1"/>
    </xf>
    <xf numFmtId="0" fontId="0" fillId="0" borderId="40" xfId="0" applyBorder="1"/>
    <xf numFmtId="0" fontId="0" fillId="0" borderId="41" xfId="0" applyBorder="1"/>
    <xf numFmtId="0" fontId="20" fillId="4" borderId="0" xfId="0" applyFont="1" applyFill="1" applyProtection="1">
      <protection locked="0"/>
    </xf>
    <xf numFmtId="0" fontId="28" fillId="4" borderId="0" xfId="0" applyFont="1" applyFill="1" applyProtection="1">
      <protection locked="0"/>
    </xf>
    <xf numFmtId="14" fontId="20" fillId="4" borderId="0" xfId="0" applyNumberFormat="1" applyFont="1" applyFill="1" applyProtection="1">
      <protection locked="0"/>
    </xf>
    <xf numFmtId="2" fontId="20" fillId="4" borderId="0" xfId="0" applyNumberFormat="1" applyFont="1" applyFill="1" applyProtection="1">
      <protection locked="0"/>
    </xf>
    <xf numFmtId="0" fontId="21" fillId="4" borderId="0" xfId="0" applyFont="1" applyFill="1" applyProtection="1">
      <protection locked="0"/>
    </xf>
    <xf numFmtId="0" fontId="22" fillId="4" borderId="0" xfId="0" applyFont="1" applyFill="1" applyProtection="1">
      <protection locked="0"/>
    </xf>
    <xf numFmtId="0" fontId="25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top"/>
    </xf>
    <xf numFmtId="0" fontId="12" fillId="7" borderId="0" xfId="0" applyFont="1" applyFill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15" fillId="8" borderId="3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1" fontId="11" fillId="8" borderId="5" xfId="0" applyNumberFormat="1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textRotation="90"/>
      <protection locked="0"/>
    </xf>
    <xf numFmtId="0" fontId="26" fillId="7" borderId="36" xfId="0" applyFont="1" applyFill="1" applyBorder="1" applyAlignment="1" applyProtection="1">
      <alignment horizontal="center" vertical="center" textRotation="90"/>
      <protection locked="0"/>
    </xf>
    <xf numFmtId="0" fontId="26" fillId="7" borderId="21" xfId="0" applyFont="1" applyFill="1" applyBorder="1" applyAlignment="1" applyProtection="1">
      <alignment horizontal="center" vertical="center" textRotation="90"/>
      <protection locked="0"/>
    </xf>
    <xf numFmtId="0" fontId="26" fillId="7" borderId="19" xfId="0" applyFont="1" applyFill="1" applyBorder="1" applyAlignment="1" applyProtection="1">
      <alignment horizontal="center" vertical="center" textRotation="90"/>
      <protection locked="0"/>
    </xf>
    <xf numFmtId="0" fontId="26" fillId="7" borderId="1" xfId="0" applyFont="1" applyFill="1" applyBorder="1" applyAlignment="1" applyProtection="1">
      <alignment horizontal="center" vertical="center" textRotation="90"/>
      <protection locked="0"/>
    </xf>
    <xf numFmtId="14" fontId="26" fillId="7" borderId="19" xfId="0" applyNumberFormat="1" applyFont="1" applyFill="1" applyBorder="1" applyAlignment="1" applyProtection="1">
      <alignment horizontal="center" vertical="center"/>
      <protection locked="0"/>
    </xf>
    <xf numFmtId="14" fontId="26" fillId="7" borderId="1" xfId="0" applyNumberFormat="1" applyFont="1" applyFill="1" applyBorder="1" applyAlignment="1" applyProtection="1">
      <alignment horizontal="center" vertical="center"/>
      <protection locked="0"/>
    </xf>
    <xf numFmtId="2" fontId="26" fillId="7" borderId="19" xfId="0" applyNumberFormat="1" applyFont="1" applyFill="1" applyBorder="1" applyAlignment="1" applyProtection="1">
      <alignment horizontal="center" vertical="center" textRotation="90" wrapText="1"/>
      <protection locked="0"/>
    </xf>
    <xf numFmtId="2" fontId="26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7" borderId="37" xfId="0" applyFont="1" applyFill="1" applyBorder="1" applyAlignment="1" applyProtection="1">
      <alignment horizontal="center" vertical="center" textRotation="90"/>
      <protection locked="0"/>
    </xf>
    <xf numFmtId="0" fontId="27" fillId="7" borderId="38" xfId="0" applyFont="1" applyFill="1" applyBorder="1" applyAlignment="1" applyProtection="1">
      <alignment horizontal="center" vertical="center" textRotation="90"/>
      <protection locked="0"/>
    </xf>
    <xf numFmtId="0" fontId="26" fillId="7" borderId="19" xfId="0" applyFont="1" applyFill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66"/>
      <color rgb="FFFFFFCC"/>
      <color rgb="FF0000FF"/>
      <color rgb="FF0066FF"/>
      <color rgb="FF33CCCC"/>
      <color rgb="FFFF6600"/>
      <color rgb="FFFFFFFF"/>
      <color rgb="FF0066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33CCCC"/>
                </a:solidFill>
              </a:defRPr>
            </a:pPr>
            <a:r>
              <a:rPr lang="it-IT" sz="1400">
                <a:solidFill>
                  <a:srgbClr val="33CCCC"/>
                </a:solidFill>
              </a:rPr>
              <a:t>DAILY per minute</a:t>
            </a:r>
            <a:r>
              <a:rPr lang="it-IT" sz="1400" baseline="0">
                <a:solidFill>
                  <a:srgbClr val="33CCCC"/>
                </a:solidFill>
              </a:rPr>
              <a:t> CHART</a:t>
            </a:r>
            <a:endParaRPr lang="it-IT" sz="1400">
              <a:solidFill>
                <a:srgbClr val="33CCCC"/>
              </a:solidFill>
            </a:endParaRPr>
          </a:p>
        </c:rich>
      </c:tx>
      <c:layout>
        <c:manualLayout>
          <c:xMode val="edge"/>
          <c:yMode val="edge"/>
          <c:x val="0.40985097694239186"/>
          <c:y val="3.41348274641095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29633916064924"/>
          <c:y val="0.10530779642038332"/>
          <c:w val="0.72988281460701898"/>
          <c:h val="0.81558206785163356"/>
        </c:manualLayout>
      </c:layout>
      <c:scatterChart>
        <c:scatterStyle val="lineMarker"/>
        <c:varyColors val="0"/>
        <c:ser>
          <c:idx val="0"/>
          <c:order val="0"/>
          <c:tx>
            <c:v>Accelerazioni</c:v>
          </c:tx>
          <c:spPr>
            <a:ln w="6350">
              <a:solidFill>
                <a:srgbClr val="006600"/>
              </a:solidFill>
            </a:ln>
          </c:spPr>
          <c:marker>
            <c:symbol val="circle"/>
            <c:size val="4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trendline>
            <c:trendlineType val="log"/>
            <c:dispRSqr val="0"/>
            <c:dispEq val="1"/>
            <c:trendlineLbl>
              <c:numFmt formatCode="General" sourceLinked="0"/>
            </c:trendlineLbl>
          </c:trendline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'X LEAVE ME ALONE X'!$I$9:$I$149</c:f>
              <c:numCache>
                <c:formatCode>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30-4804-BB49-B76CEF2F6D67}"/>
            </c:ext>
          </c:extLst>
        </c:ser>
        <c:ser>
          <c:idx val="1"/>
          <c:order val="1"/>
          <c:tx>
            <c:v>Decel</c:v>
          </c:tx>
          <c:spPr>
            <a:ln w="6350">
              <a:solidFill>
                <a:srgbClr val="C00000"/>
              </a:solidFill>
            </a:ln>
          </c:spPr>
          <c:marker>
            <c:symbol val="star"/>
            <c:size val="4"/>
            <c:spPr>
              <a:noFill/>
              <a:ln w="10795"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'X LEAVE ME ALONE X'!$J$9:$J$149</c:f>
              <c:numCache>
                <c:formatCode>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30-4804-BB49-B76CEF2F6D67}"/>
            </c:ext>
          </c:extLst>
        </c:ser>
        <c:ser>
          <c:idx val="5"/>
          <c:order val="2"/>
          <c:tx>
            <c:v>Timing sprint</c:v>
          </c:tx>
          <c:spPr>
            <a:ln>
              <a:noFill/>
            </a:ln>
          </c:spPr>
          <c:marker>
            <c:symbol val="dash"/>
            <c:size val="5"/>
            <c:spPr>
              <a:solidFill>
                <a:schemeClr val="tx2">
                  <a:lumMod val="75000"/>
                </a:schemeClr>
              </a:solidFill>
              <a:ln w="3175">
                <a:noFill/>
              </a:ln>
            </c:spPr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'X LEAVE ME ALONE X'!$N$9:$N$149</c:f>
              <c:numCache>
                <c:formatCode>0.00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30-4804-BB49-B76CEF2F6D67}"/>
            </c:ext>
          </c:extLst>
        </c:ser>
        <c:ser>
          <c:idx val="2"/>
          <c:order val="3"/>
          <c:tx>
            <c:v>Trials</c:v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'X LEAVE ME ALONE X'!$K$9:$K$149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30-4804-BB49-B76CEF2F6D67}"/>
            </c:ext>
          </c:extLst>
        </c:ser>
        <c:ser>
          <c:idx val="3"/>
          <c:order val="4"/>
          <c:tx>
            <c:v>Cambi Fase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dLbls>
            <c:dLbl>
              <c:idx val="0"/>
              <c:layout>
                <c:manualLayout>
                  <c:x val="-0.25478459527861763"/>
                  <c:y val="0.16402047723817964"/>
                </c:manualLayout>
              </c:layout>
              <c:tx>
                <c:rich>
                  <a:bodyPr/>
                  <a:lstStyle/>
                  <a:p>
                    <a:fld id="{FA959EC8-462F-44BF-9424-4A17BBA82E9F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130-4804-BB49-B76CEF2F6D67}"/>
                </c:ext>
              </c:extLst>
            </c:dLbl>
            <c:dLbl>
              <c:idx val="1"/>
              <c:layout>
                <c:manualLayout>
                  <c:x val="-0.25895409075938253"/>
                  <c:y val="0.13149888422947961"/>
                </c:manualLayout>
              </c:layout>
              <c:tx>
                <c:rich>
                  <a:bodyPr rot="-5400000" vert="horz" wrap="square" lIns="72000" tIns="0" rIns="72000" bIns="3600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  <a:latin typeface="Calibri Light" panose="020F0302020204030204" pitchFamily="34" charset="0"/>
                        <a:cs typeface="Calibri Light" panose="020F0302020204030204" pitchFamily="34" charset="0"/>
                      </a:defRPr>
                    </a:pPr>
                    <a:fld id="{B9808E85-0028-49D1-B7D1-31ADB7276BA0}" type="CELLRANG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  <a:latin typeface="Calibri Light" panose="020F0302020204030204" pitchFamily="34" charset="0"/>
                          <a:cs typeface="Calibri Light" panose="020F0302020204030204" pitchFamily="34" charset="0"/>
                        </a:defRPr>
                      </a:pPr>
                      <a:t>[INTERVALLOCELLE]</a:t>
                    </a:fld>
                    <a:endParaRPr lang="it-IT"/>
                  </a:p>
                </c:rich>
              </c:tx>
              <c:spPr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130-4804-BB49-B76CEF2F6D67}"/>
                </c:ext>
              </c:extLst>
            </c:dLbl>
            <c:dLbl>
              <c:idx val="2"/>
              <c:layout>
                <c:manualLayout>
                  <c:x val="-0.25627167393216588"/>
                  <c:y val="3.0748946687164172E-2"/>
                </c:manualLayout>
              </c:layout>
              <c:tx>
                <c:rich>
                  <a:bodyPr/>
                  <a:lstStyle/>
                  <a:p>
                    <a:fld id="{F5ECD8BE-0F66-4719-93A0-1EADE32DA78A}" type="CELLRANGE">
                      <a:rPr lang="en-US">
                        <a:solidFill>
                          <a:schemeClr val="tx1"/>
                        </a:solidFill>
                      </a:rPr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130-4804-BB49-B76CEF2F6D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8130-4804-BB49-B76CEF2F6D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8130-4804-BB49-B76CEF2F6D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8130-4804-BB49-B76CEF2F6D6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8130-4804-BB49-B76CEF2F6D6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8130-4804-BB49-B76CEF2F6D6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8130-4804-BB49-B76CEF2F6D67}"/>
                </c:ext>
              </c:extLst>
            </c:dLbl>
            <c:dLbl>
              <c:idx val="9"/>
              <c:layout>
                <c:manualLayout>
                  <c:x val="-0.25684382158486169"/>
                  <c:y val="5.2923680477009453E-2"/>
                </c:manualLayout>
              </c:layout>
              <c:tx>
                <c:rich>
                  <a:bodyPr rot="-5400000" vert="horz" wrap="square" lIns="72000" tIns="0" rIns="72000" bIns="36000" anchor="ctr">
                    <a:spAutoFit/>
                  </a:bodyPr>
                  <a:lstStyle/>
                  <a:p>
                    <a:pPr>
                      <a:defRPr sz="1050">
                        <a:solidFill>
                          <a:schemeClr val="tx1"/>
                        </a:solidFill>
                        <a:latin typeface="Calibri Light" panose="020F0302020204030204" pitchFamily="34" charset="0"/>
                        <a:cs typeface="Calibri Light" panose="020F0302020204030204" pitchFamily="34" charset="0"/>
                      </a:defRPr>
                    </a:pP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showDataLabelsRange val="1"/>
                </c:ext>
                <c:ext xmlns:c16="http://schemas.microsoft.com/office/drawing/2014/chart" uri="{C3380CC4-5D6E-409C-BE32-E72D297353CC}">
                  <c16:uniqueId val="{0000000E-8130-4804-BB49-B76CEF2F6D6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F-8130-4804-BB49-B76CEF2F6D6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0-8130-4804-BB49-B76CEF2F6D6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it-I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130-4804-BB49-B76CEF2F6D6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2-8130-4804-BB49-B76CEF2F6D6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3-8130-4804-BB49-B76CEF2F6D6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4-8130-4804-BB49-B76CEF2F6D6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5-8130-4804-BB49-B76CEF2F6D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6-8130-4804-BB49-B76CEF2F6D6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7-8130-4804-BB49-B76CEF2F6D6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8-8130-4804-BB49-B76CEF2F6D6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9-8130-4804-BB49-B76CEF2F6D6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A-8130-4804-BB49-B76CEF2F6D6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B-8130-4804-BB49-B76CEF2F6D6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C-8130-4804-BB49-B76CEF2F6D6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D-8130-4804-BB49-B76CEF2F6D6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E-8130-4804-BB49-B76CEF2F6D6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F-8130-4804-BB49-B76CEF2F6D6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0-8130-4804-BB49-B76CEF2F6D6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1-8130-4804-BB49-B76CEF2F6D6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2-8130-4804-BB49-B76CEF2F6D6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3-8130-4804-BB49-B76CEF2F6D6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4-8130-4804-BB49-B76CEF2F6D6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5-8130-4804-BB49-B76CEF2F6D6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6-8130-4804-BB49-B76CEF2F6D6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7-8130-4804-BB49-B76CEF2F6D6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8-8130-4804-BB49-B76CEF2F6D67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9-8130-4804-BB49-B76CEF2F6D6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A-8130-4804-BB49-B76CEF2F6D6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B-8130-4804-BB49-B76CEF2F6D6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C-8130-4804-BB49-B76CEF2F6D67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D-8130-4804-BB49-B76CEF2F6D6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E-8130-4804-BB49-B76CEF2F6D6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F-8130-4804-BB49-B76CEF2F6D6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0-8130-4804-BB49-B76CEF2F6D6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1-8130-4804-BB49-B76CEF2F6D67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2-8130-4804-BB49-B76CEF2F6D6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3-8130-4804-BB49-B76CEF2F6D6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4-8130-4804-BB49-B76CEF2F6D6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5-8130-4804-BB49-B76CEF2F6D67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6-8130-4804-BB49-B76CEF2F6D6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7-8130-4804-BB49-B76CEF2F6D67}"/>
                </c:ext>
              </c:extLst>
            </c:dLbl>
            <c:dLbl>
              <c:idx val="51"/>
              <c:layout>
                <c:manualLayout>
                  <c:x val="-0.25627167393216577"/>
                  <c:y val="4.9539969662653324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8-8130-4804-BB49-B76CEF2F6D6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9-8130-4804-BB49-B76CEF2F6D6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A-8130-4804-BB49-B76CEF2F6D67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B-8130-4804-BB49-B76CEF2F6D67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C-8130-4804-BB49-B76CEF2F6D67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D-8130-4804-BB49-B76CEF2F6D67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E-8130-4804-BB49-B76CEF2F6D67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3F-8130-4804-BB49-B76CEF2F6D67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0-8130-4804-BB49-B76CEF2F6D67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1-8130-4804-BB49-B76CEF2F6D67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2-8130-4804-BB49-B76CEF2F6D67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3-8130-4804-BB49-B76CEF2F6D67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4-8130-4804-BB49-B76CEF2F6D67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5-8130-4804-BB49-B76CEF2F6D67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6-8130-4804-BB49-B76CEF2F6D6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7-8130-4804-BB49-B76CEF2F6D67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8-8130-4804-BB49-B76CEF2F6D67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9-8130-4804-BB49-B76CEF2F6D67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A-8130-4804-BB49-B76CEF2F6D67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B-8130-4804-BB49-B76CEF2F6D67}"/>
                </c:ext>
              </c:extLst>
            </c:dLbl>
            <c:dLbl>
              <c:idx val="71"/>
              <c:layout>
                <c:manualLayout>
                  <c:x val="-0.25867798072965104"/>
                  <c:y val="7.6872366717910423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C-8130-4804-BB49-B76CEF2F6D67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D-8130-4804-BB49-B76CEF2F6D67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E-8130-4804-BB49-B76CEF2F6D67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4F-8130-4804-BB49-B76CEF2F6D67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0-8130-4804-BB49-B76CEF2F6D67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1-8130-4804-BB49-B76CEF2F6D67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2-8130-4804-BB49-B76CEF2F6D67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3-8130-4804-BB49-B76CEF2F6D67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4-8130-4804-BB49-B76CEF2F6D67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5-8130-4804-BB49-B76CEF2F6D67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6-8130-4804-BB49-B76CEF2F6D67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7-8130-4804-BB49-B76CEF2F6D67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8-8130-4804-BB49-B76CEF2F6D67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9-8130-4804-BB49-B76CEF2F6D67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A-8130-4804-BB49-B76CEF2F6D67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B-8130-4804-BB49-B76CEF2F6D67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C-8130-4804-BB49-B76CEF2F6D67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D-8130-4804-BB49-B76CEF2F6D67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E-8130-4804-BB49-B76CEF2F6D67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5F-8130-4804-BB49-B76CEF2F6D67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0-8130-4804-BB49-B76CEF2F6D67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1-8130-4804-BB49-B76CEF2F6D67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2-8130-4804-BB49-B76CEF2F6D67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3-8130-4804-BB49-B76CEF2F6D67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4-8130-4804-BB49-B76CEF2F6D67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5-8130-4804-BB49-B76CEF2F6D67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6-8130-4804-BB49-B76CEF2F6D67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7-8130-4804-BB49-B76CEF2F6D67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8-8130-4804-BB49-B76CEF2F6D67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9-8130-4804-BB49-B76CEF2F6D67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A-8130-4804-BB49-B76CEF2F6D67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B-8130-4804-BB49-B76CEF2F6D67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C-8130-4804-BB49-B76CEF2F6D67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D-8130-4804-BB49-B76CEF2F6D67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E-8130-4804-BB49-B76CEF2F6D67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F-8130-4804-BB49-B76CEF2F6D67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0-8130-4804-BB49-B76CEF2F6D67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1-8130-4804-BB49-B76CEF2F6D67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2-8130-4804-BB49-B76CEF2F6D67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3-8130-4804-BB49-B76CEF2F6D67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4-8130-4804-BB49-B76CEF2F6D67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5-8130-4804-BB49-B76CEF2F6D67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6-8130-4804-BB49-B76CEF2F6D67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7-8130-4804-BB49-B76CEF2F6D67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8-8130-4804-BB49-B76CEF2F6D67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9-8130-4804-BB49-B76CEF2F6D67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A-8130-4804-BB49-B76CEF2F6D67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B-8130-4804-BB49-B76CEF2F6D67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C-8130-4804-BB49-B76CEF2F6D67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D-8130-4804-BB49-B76CEF2F6D67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E-8130-4804-BB49-B76CEF2F6D67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7F-8130-4804-BB49-B76CEF2F6D67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0-8130-4804-BB49-B76CEF2F6D67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1-8130-4804-BB49-B76CEF2F6D67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2-8130-4804-BB49-B76CEF2F6D67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3-8130-4804-BB49-B76CEF2F6D67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4-8130-4804-BB49-B76CEF2F6D67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5-8130-4804-BB49-B76CEF2F6D67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6-8130-4804-BB49-B76CEF2F6D67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7-8130-4804-BB49-B76CEF2F6D67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8-8130-4804-BB49-B76CEF2F6D67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9-8130-4804-BB49-B76CEF2F6D67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A-8130-4804-BB49-B76CEF2F6D67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B-8130-4804-BB49-B76CEF2F6D67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C-8130-4804-BB49-B76CEF2F6D67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D-8130-4804-BB49-B76CEF2F6D67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E-8130-4804-BB49-B76CEF2F6D67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8F-8130-4804-BB49-B76CEF2F6D67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90-8130-4804-BB49-B76CEF2F6D67}"/>
                </c:ext>
              </c:extLst>
            </c:dLbl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-5400000" vert="horz" wrap="square" lIns="72000" tIns="0" rIns="72000" bIns="3600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  <a:latin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'X LEAVE ME ALONE X'!$O$9:$O$148</c:f>
              <c:numCache>
                <c:formatCode>General</c:formatCode>
                <c:ptCount val="1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</c:numCache>
            </c:numRef>
          </c:xVal>
          <c:yVal>
            <c:numRef>
              <c:f>DATA_ENTRY!$J$6:$J$146</c:f>
              <c:numCache>
                <c:formatCode>General</c:formatCode>
                <c:ptCount val="141"/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DATA_ENTRY!$K$6:$K$146</c15:f>
                <c15:dlblRangeCache>
                  <c:ptCount val="141"/>
                </c15:dlblRangeCache>
              </c15:datalabelsRange>
            </c:ext>
            <c:ext xmlns:c16="http://schemas.microsoft.com/office/drawing/2014/chart" uri="{C3380CC4-5D6E-409C-BE32-E72D297353CC}">
              <c16:uniqueId val="{00000091-8130-4804-BB49-B76CEF2F6D67}"/>
            </c:ext>
          </c:extLst>
        </c:ser>
        <c:ser>
          <c:idx val="6"/>
          <c:order val="5"/>
          <c:tx>
            <c:v>fluency aims</c:v>
          </c:tx>
          <c:spPr>
            <a:ln w="44450">
              <a:solidFill>
                <a:srgbClr val="FFC000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DATA_ENTRY!$L$6:$L$146</c:f>
              <c:numCache>
                <c:formatCode>General</c:formatCode>
                <c:ptCount val="1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88-473F-8EFA-B55E6A8943A6}"/>
            </c:ext>
          </c:extLst>
        </c:ser>
        <c:ser>
          <c:idx val="4"/>
          <c:order val="6"/>
          <c:tx>
            <c:v>Opp_with_zero</c:v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DATA_ENTRY!$D$6:$D$146</c:f>
              <c:numCache>
                <c:formatCode>General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xVal>
          <c:yVal>
            <c:numRef>
              <c:f>'X LEAVE ME ALONE X'!$Q$9:$Q$149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42-4430-8C9C-67C500D89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565600"/>
        <c:axId val="407563640"/>
      </c:scatterChart>
      <c:valAx>
        <c:axId val="407565600"/>
        <c:scaling>
          <c:orientation val="minMax"/>
          <c:max val="140"/>
        </c:scaling>
        <c:delete val="0"/>
        <c:axPos val="b"/>
        <c:majorGridlines>
          <c:spPr>
            <a:ln w="15875" cap="sq">
              <a:solidFill>
                <a:srgbClr val="33CCCC"/>
              </a:solidFill>
              <a:miter lim="800000"/>
              <a:headEnd w="sm" len="med"/>
              <a:tailEnd type="none"/>
            </a:ln>
          </c:spPr>
        </c:majorGridlines>
        <c:minorGridlines>
          <c:spPr>
            <a:ln w="9525">
              <a:solidFill>
                <a:srgbClr val="33CCCC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rgbClr val="33CCCC"/>
            </a:solidFill>
          </a:ln>
        </c:spPr>
        <c:txPr>
          <a:bodyPr rot="0" vert="horz" anchor="b" anchorCtr="0"/>
          <a:lstStyle/>
          <a:p>
            <a:pPr>
              <a:defRPr sz="1200">
                <a:solidFill>
                  <a:srgbClr val="33CCCC"/>
                </a:solidFill>
                <a:latin typeface="Franklin Gothic Medium" panose="020B0603020102020204" pitchFamily="34" charset="0"/>
              </a:defRPr>
            </a:pPr>
            <a:endParaRPr lang="it-IT"/>
          </a:p>
        </c:txPr>
        <c:crossAx val="407563640"/>
        <c:crossesAt val="3.0000000000000008E-4"/>
        <c:crossBetween val="midCat"/>
        <c:majorUnit val="7"/>
        <c:minorUnit val="1"/>
      </c:valAx>
      <c:valAx>
        <c:axId val="407563640"/>
        <c:scaling>
          <c:logBase val="10"/>
          <c:orientation val="minMax"/>
          <c:max val="1000"/>
          <c:min val="1.0000000000000003E-4"/>
        </c:scaling>
        <c:delete val="0"/>
        <c:axPos val="l"/>
        <c:majorGridlines>
          <c:spPr>
            <a:ln w="15875">
              <a:solidFill>
                <a:srgbClr val="33CCCC"/>
              </a:solidFill>
            </a:ln>
          </c:spPr>
        </c:majorGridlines>
        <c:minorGridlines>
          <c:spPr>
            <a:ln w="6350">
              <a:solidFill>
                <a:srgbClr val="33CCCC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600">
                    <a:solidFill>
                      <a:srgbClr val="33CCCC"/>
                    </a:solidFill>
                    <a:latin typeface="Franklin Gothic Medium" panose="020B0603020102020204" pitchFamily="34" charset="0"/>
                  </a:defRPr>
                </a:pPr>
                <a:r>
                  <a:rPr lang="it-IT" sz="1600">
                    <a:solidFill>
                      <a:srgbClr val="33CCCC"/>
                    </a:solidFill>
                    <a:latin typeface="Franklin Gothic Medium" panose="020B0603020102020204" pitchFamily="34" charset="0"/>
                  </a:rPr>
                  <a:t>COUNT per MINUTE</a:t>
                </a:r>
              </a:p>
            </c:rich>
          </c:tx>
          <c:layout>
            <c:manualLayout>
              <c:xMode val="edge"/>
              <c:yMode val="edge"/>
              <c:x val="3.8054261055601599E-2"/>
              <c:y val="0.14082375994614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33CCCC"/>
            </a:solidFill>
          </a:ln>
        </c:spPr>
        <c:txPr>
          <a:bodyPr/>
          <a:lstStyle/>
          <a:p>
            <a:pPr>
              <a:defRPr sz="1400">
                <a:solidFill>
                  <a:srgbClr val="33CCCC"/>
                </a:solidFill>
                <a:latin typeface="Franklin Gothic Medium" panose="020B0603020102020204" pitchFamily="34" charset="0"/>
              </a:defRPr>
            </a:pPr>
            <a:endParaRPr lang="it-IT"/>
          </a:p>
        </c:txPr>
        <c:crossAx val="407565600"/>
        <c:crossesAt val="1.0000000000000041E-3"/>
        <c:crossBetween val="midCat"/>
        <c:minorUnit val="10"/>
      </c:valAx>
      <c:spPr>
        <a:noFill/>
        <a:ln>
          <a:solidFill>
            <a:srgbClr val="33CCCC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it-IT"/>
    </a:p>
  </c:txPr>
  <c:userShapes r:id="rId3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8" tint="0.39997558519241921"/>
  </sheetPr>
  <sheetViews>
    <sheetView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6400" cy="744220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0.13061</cdr:x>
      <cdr:y>0.85978</cdr:y>
    </cdr:from>
    <cdr:to>
      <cdr:x>0.95261</cdr:x>
      <cdr:y>0.93743</cdr:y>
    </cdr:to>
    <cdr:sp macro="" textlink="">
      <cdr:nvSpPr>
        <cdr:cNvPr id="17" name="Rettangolo 16"/>
        <cdr:cNvSpPr/>
      </cdr:nvSpPr>
      <cdr:spPr>
        <a:xfrm xmlns:a="http://schemas.openxmlformats.org/drawingml/2006/main">
          <a:off x="1380227" y="6400700"/>
          <a:ext cx="8686319" cy="5780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3600"/>
        <a:lstStyle xmlns:a="http://schemas.openxmlformats.org/drawingml/2006/main"/>
        <a:p xmlns:a="http://schemas.openxmlformats.org/drawingml/2006/main">
          <a:r>
            <a:rPr lang="it-IT" sz="1400">
              <a:solidFill>
                <a:srgbClr val="33CCCC"/>
              </a:solidFill>
              <a:latin typeface="+mn-lt"/>
            </a:rPr>
            <a:t>0                14               28</a:t>
          </a:r>
          <a:r>
            <a:rPr lang="it-IT" sz="1400" baseline="0">
              <a:solidFill>
                <a:srgbClr val="33CCCC"/>
              </a:solidFill>
              <a:latin typeface="+mn-lt"/>
            </a:rPr>
            <a:t>               42               56               70              84              98              112             126            140       </a:t>
          </a:r>
          <a:endParaRPr lang="it-IT" sz="1400">
            <a:solidFill>
              <a:srgbClr val="33CCCC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0.02872</cdr:x>
      <cdr:y>0.39503</cdr:y>
    </cdr:from>
    <cdr:to>
      <cdr:x>0.07075</cdr:x>
      <cdr:y>0.56974</cdr:y>
    </cdr:to>
    <cdr:pic>
      <cdr:nvPicPr>
        <cdr:cNvPr id="492" name="Immagine 491">
          <a:extLst xmlns:a="http://schemas.openxmlformats.org/drawingml/2006/main">
            <a:ext uri="{FF2B5EF4-FFF2-40B4-BE49-F238E27FC236}">
              <a16:creationId xmlns:a16="http://schemas.microsoft.com/office/drawing/2014/main" id="{F1912392-E756-4918-9FD9-84B4333D40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24853" y="3370882"/>
          <a:ext cx="1301378" cy="44437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9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0.13196</cdr:x>
      <cdr:y>0.06522</cdr:y>
    </cdr:from>
    <cdr:to>
      <cdr:x>0.1476</cdr:x>
      <cdr:y>0.09788</cdr:y>
    </cdr:to>
    <cdr:sp macro="" textlink="">
      <cdr:nvSpPr>
        <cdr:cNvPr id="88" name="CasellaDiTesto 1"/>
        <cdr:cNvSpPr txBox="1"/>
      </cdr:nvSpPr>
      <cdr:spPr>
        <a:xfrm xmlns:a="http://schemas.openxmlformats.org/drawingml/2006/main">
          <a:off x="1394417" y="485570"/>
          <a:ext cx="165274" cy="243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0.27183</cdr:x>
      <cdr:y>0.06522</cdr:y>
    </cdr:from>
    <cdr:to>
      <cdr:x>0.30093</cdr:x>
      <cdr:y>0.09788</cdr:y>
    </cdr:to>
    <cdr:sp macro="" textlink="">
      <cdr:nvSpPr>
        <cdr:cNvPr id="89" name="CasellaDiTesto 1"/>
        <cdr:cNvSpPr txBox="1"/>
      </cdr:nvSpPr>
      <cdr:spPr>
        <a:xfrm xmlns:a="http://schemas.openxmlformats.org/drawingml/2006/main">
          <a:off x="2872546" y="485570"/>
          <a:ext cx="307511" cy="243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0.41855</cdr:x>
      <cdr:y>0.06522</cdr:y>
    </cdr:from>
    <cdr:to>
      <cdr:x>0.44766</cdr:x>
      <cdr:y>0.09788</cdr:y>
    </cdr:to>
    <cdr:sp macro="" textlink="">
      <cdr:nvSpPr>
        <cdr:cNvPr id="90" name="CasellaDiTesto 1"/>
        <cdr:cNvSpPr txBox="1"/>
      </cdr:nvSpPr>
      <cdr:spPr>
        <a:xfrm xmlns:a="http://schemas.openxmlformats.org/drawingml/2006/main">
          <a:off x="4422927" y="485570"/>
          <a:ext cx="307616" cy="243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8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7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6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165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8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23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238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5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0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311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2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38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384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0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455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457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75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528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530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48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01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603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21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674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676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94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747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749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67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20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822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840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893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895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13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966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0.14674</cdr:x>
      <cdr:y>0.90431</cdr:y>
    </cdr:from>
    <cdr:to>
      <cdr:x>0.17768</cdr:x>
      <cdr:y>0.94466</cdr:y>
    </cdr:to>
    <cdr:sp macro="" textlink="">
      <cdr:nvSpPr>
        <cdr:cNvPr id="968" name="Rettangolo 8"/>
        <cdr:cNvSpPr/>
      </cdr:nvSpPr>
      <cdr:spPr>
        <a:xfrm xmlns:a="http://schemas.openxmlformats.org/drawingml/2006/main">
          <a:off x="1568938" y="6836584"/>
          <a:ext cx="330840" cy="305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86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0.07307</cdr:x>
      <cdr:y>0.7846</cdr:y>
    </cdr:from>
    <cdr:to>
      <cdr:x>0.12656</cdr:x>
      <cdr:y>0.8185</cdr:y>
    </cdr:to>
    <cdr:sp macro="" textlink="">
      <cdr:nvSpPr>
        <cdr:cNvPr id="990" name="CasellaDiTesto 29"/>
        <cdr:cNvSpPr txBox="1"/>
      </cdr:nvSpPr>
      <cdr:spPr>
        <a:xfrm xmlns:a="http://schemas.openxmlformats.org/drawingml/2006/main">
          <a:off x="772172" y="5841027"/>
          <a:ext cx="565248" cy="2523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.001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039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0.10756</cdr:x>
      <cdr:y>0.90315</cdr:y>
    </cdr:from>
    <cdr:to>
      <cdr:x>0.1385</cdr:x>
      <cdr:y>0.9435</cdr:y>
    </cdr:to>
    <cdr:sp macro="" textlink="">
      <cdr:nvSpPr>
        <cdr:cNvPr id="1041" name="Rettangolo 8"/>
        <cdr:cNvSpPr/>
      </cdr:nvSpPr>
      <cdr:spPr>
        <a:xfrm xmlns:a="http://schemas.openxmlformats.org/drawingml/2006/main">
          <a:off x="1136586" y="6723596"/>
          <a:ext cx="326954" cy="3003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59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0.85025</cdr:x>
      <cdr:y>0.06522</cdr:y>
    </cdr:from>
    <cdr:to>
      <cdr:x>0.89242</cdr:x>
      <cdr:y>0.09788</cdr:y>
    </cdr:to>
    <cdr:sp macro="" textlink="">
      <cdr:nvSpPr>
        <cdr:cNvPr id="1111" name="CasellaDiTesto 1"/>
        <cdr:cNvSpPr txBox="1"/>
      </cdr:nvSpPr>
      <cdr:spPr>
        <a:xfrm xmlns:a="http://schemas.openxmlformats.org/drawingml/2006/main">
          <a:off x="8984890" y="485570"/>
          <a:ext cx="445626" cy="243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20</a:t>
          </a:r>
        </a:p>
      </cdr:txBody>
    </cdr:sp>
  </cdr:relSizeAnchor>
  <cdr:relSizeAnchor xmlns:cdr="http://schemas.openxmlformats.org/drawingml/2006/chartDrawing">
    <cdr:from>
      <cdr:x>0.83028</cdr:x>
      <cdr:y>0.74994</cdr:y>
    </cdr:from>
    <cdr:to>
      <cdr:x>1</cdr:x>
      <cdr:y>1</cdr:y>
    </cdr:to>
    <cdr:sp macro="" textlink="">
      <cdr:nvSpPr>
        <cdr:cNvPr id="1112" name="CasellaDiTesto 1"/>
        <cdr:cNvSpPr txBox="1"/>
      </cdr:nvSpPr>
      <cdr:spPr>
        <a:xfrm xmlns:a="http://schemas.openxmlformats.org/drawingml/2006/main">
          <a:off x="4725229" y="31515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0.07281</cdr:x>
      <cdr:y>0.67317</cdr:y>
    </cdr:from>
    <cdr:to>
      <cdr:x>0.12825</cdr:x>
      <cdr:y>0.69765</cdr:y>
    </cdr:to>
    <cdr:sp macro="" textlink="">
      <cdr:nvSpPr>
        <cdr:cNvPr id="1130" name="CasellaDiTesto 25"/>
        <cdr:cNvSpPr txBox="1"/>
      </cdr:nvSpPr>
      <cdr:spPr>
        <a:xfrm xmlns:a="http://schemas.openxmlformats.org/drawingml/2006/main">
          <a:off x="769385" y="5011468"/>
          <a:ext cx="585855" cy="1822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.01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32" name="Connettore 1 32"/>
        <cdr:cNvSpPr/>
      </cdr:nvSpPr>
      <cdr:spPr>
        <a:xfrm xmlns:a="http://schemas.openxmlformats.org/drawingml/2006/main" flipV="1">
          <a:off x="-17859" y="-17860"/>
          <a:ext cx="0" cy="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0.08954</cdr:x>
      <cdr:y>0.55345</cdr:y>
    </cdr:from>
    <cdr:to>
      <cdr:x>0.1273</cdr:x>
      <cdr:y>0.58662</cdr:y>
    </cdr:to>
    <cdr:sp macro="" textlink="">
      <cdr:nvSpPr>
        <cdr:cNvPr id="1135" name="CasellaDiTesto 24"/>
        <cdr:cNvSpPr txBox="1"/>
      </cdr:nvSpPr>
      <cdr:spPr>
        <a:xfrm xmlns:a="http://schemas.openxmlformats.org/drawingml/2006/main">
          <a:off x="946192" y="4120178"/>
          <a:ext cx="399024" cy="2469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.1</a:t>
          </a:r>
        </a:p>
      </cdr:txBody>
    </cdr:sp>
  </cdr:relSizeAnchor>
  <cdr:relSizeAnchor xmlns:cdr="http://schemas.openxmlformats.org/drawingml/2006/chartDrawing">
    <cdr:from>
      <cdr:x>0.55594</cdr:x>
      <cdr:y>0.06522</cdr:y>
    </cdr:from>
    <cdr:to>
      <cdr:x>0.59811</cdr:x>
      <cdr:y>0.09788</cdr:y>
    </cdr:to>
    <cdr:sp macro="" textlink="">
      <cdr:nvSpPr>
        <cdr:cNvPr id="1182" name="CasellaDiTesto 1"/>
        <cdr:cNvSpPr txBox="1"/>
      </cdr:nvSpPr>
      <cdr:spPr>
        <a:xfrm xmlns:a="http://schemas.openxmlformats.org/drawingml/2006/main">
          <a:off x="5874813" y="485570"/>
          <a:ext cx="445625" cy="243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12</a:t>
          </a:r>
        </a:p>
      </cdr:txBody>
    </cdr:sp>
  </cdr:relSizeAnchor>
  <cdr:relSizeAnchor xmlns:cdr="http://schemas.openxmlformats.org/drawingml/2006/chartDrawing">
    <cdr:from>
      <cdr:x>0.69977</cdr:x>
      <cdr:y>0.06522</cdr:y>
    </cdr:from>
    <cdr:to>
      <cdr:x>0.74194</cdr:x>
      <cdr:y>0.09788</cdr:y>
    </cdr:to>
    <cdr:sp macro="" textlink="">
      <cdr:nvSpPr>
        <cdr:cNvPr id="1183" name="CasellaDiTesto 1"/>
        <cdr:cNvSpPr txBox="1"/>
      </cdr:nvSpPr>
      <cdr:spPr>
        <a:xfrm xmlns:a="http://schemas.openxmlformats.org/drawingml/2006/main">
          <a:off x="7394757" y="485570"/>
          <a:ext cx="445626" cy="243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400">
              <a:solidFill>
                <a:srgbClr val="33CCCC"/>
              </a:solidFill>
              <a:latin typeface="Franklin Gothic Medium" pitchFamily="34" charset="0"/>
            </a:rPr>
            <a:t>16</a:t>
          </a:r>
        </a:p>
      </cdr:txBody>
    </cdr:sp>
  </cdr:relSizeAnchor>
  <cdr:relSizeAnchor xmlns:cdr="http://schemas.openxmlformats.org/drawingml/2006/chartDrawing">
    <cdr:from>
      <cdr:x>0.08848</cdr:x>
      <cdr:y>0.47881</cdr:y>
    </cdr:from>
    <cdr:to>
      <cdr:x>0.14081</cdr:x>
      <cdr:y>0.50759</cdr:y>
    </cdr:to>
    <cdr:sp macro="" textlink="">
      <cdr:nvSpPr>
        <cdr:cNvPr id="1187" name="CasellaDiTesto 30"/>
        <cdr:cNvSpPr txBox="1"/>
      </cdr:nvSpPr>
      <cdr:spPr>
        <a:xfrm xmlns:a="http://schemas.openxmlformats.org/drawingml/2006/main">
          <a:off x="934986" y="3564543"/>
          <a:ext cx="552990" cy="2142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.5 -</a:t>
          </a:r>
        </a:p>
        <a:p xmlns:a="http://schemas.openxmlformats.org/drawingml/2006/main">
          <a:pPr algn="r"/>
          <a:endParaRPr lang="it-IT" sz="1050">
            <a:solidFill>
              <a:srgbClr val="33CCCC"/>
            </a:solidFill>
            <a:latin typeface="Franklin Gothic Medium" pitchFamily="34" charset="0"/>
          </a:endParaRPr>
        </a:p>
      </cdr:txBody>
    </cdr:sp>
  </cdr:relSizeAnchor>
  <cdr:relSizeAnchor xmlns:cdr="http://schemas.openxmlformats.org/drawingml/2006/chartDrawing">
    <cdr:from>
      <cdr:x>0.09613</cdr:x>
      <cdr:y>0.36225</cdr:y>
    </cdr:from>
    <cdr:to>
      <cdr:x>0.14118</cdr:x>
      <cdr:y>0.3805</cdr:y>
    </cdr:to>
    <cdr:sp macro="" textlink="">
      <cdr:nvSpPr>
        <cdr:cNvPr id="1188" name="CasellaDiTesto 30"/>
        <cdr:cNvSpPr txBox="1"/>
      </cdr:nvSpPr>
      <cdr:spPr>
        <a:xfrm xmlns:a="http://schemas.openxmlformats.org/drawingml/2006/main">
          <a:off x="1015860" y="2696779"/>
          <a:ext cx="476059" cy="1358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5 -</a:t>
          </a:r>
        </a:p>
      </cdr:txBody>
    </cdr:sp>
  </cdr:relSizeAnchor>
  <cdr:relSizeAnchor xmlns:cdr="http://schemas.openxmlformats.org/drawingml/2006/chartDrawing">
    <cdr:from>
      <cdr:x>0.08772</cdr:x>
      <cdr:y>0.2451</cdr:y>
    </cdr:from>
    <cdr:to>
      <cdr:x>0.14077</cdr:x>
      <cdr:y>0.26556</cdr:y>
    </cdr:to>
    <cdr:sp macro="" textlink="">
      <cdr:nvSpPr>
        <cdr:cNvPr id="1189" name="CasellaDiTesto 30"/>
        <cdr:cNvSpPr txBox="1"/>
      </cdr:nvSpPr>
      <cdr:spPr>
        <a:xfrm xmlns:a="http://schemas.openxmlformats.org/drawingml/2006/main">
          <a:off x="926992" y="1824670"/>
          <a:ext cx="560598" cy="15231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50 -</a:t>
          </a:r>
        </a:p>
      </cdr:txBody>
    </cdr:sp>
  </cdr:relSizeAnchor>
  <cdr:relSizeAnchor xmlns:cdr="http://schemas.openxmlformats.org/drawingml/2006/chartDrawing">
    <cdr:from>
      <cdr:x>0.09077</cdr:x>
      <cdr:y>0.12261</cdr:y>
    </cdr:from>
    <cdr:to>
      <cdr:x>0.1502</cdr:x>
      <cdr:y>0.15139</cdr:y>
    </cdr:to>
    <cdr:sp macro="" textlink="">
      <cdr:nvSpPr>
        <cdr:cNvPr id="1190" name="CasellaDiTesto 30"/>
        <cdr:cNvSpPr txBox="1"/>
      </cdr:nvSpPr>
      <cdr:spPr>
        <a:xfrm xmlns:a="http://schemas.openxmlformats.org/drawingml/2006/main">
          <a:off x="959251" y="912811"/>
          <a:ext cx="628018" cy="2142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500 -   </a:t>
          </a:r>
        </a:p>
      </cdr:txBody>
    </cdr:sp>
  </cdr:relSizeAnchor>
  <cdr:relSizeAnchor xmlns:cdr="http://schemas.openxmlformats.org/drawingml/2006/chartDrawing">
    <cdr:from>
      <cdr:x>0.87126</cdr:x>
      <cdr:y>0.43107</cdr:y>
    </cdr:from>
    <cdr:to>
      <cdr:x>0.92364</cdr:x>
      <cdr:y>0.46271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9206866" y="3209174"/>
          <a:ext cx="553518" cy="23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0" r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__1'</a:t>
          </a:r>
          <a:r>
            <a:rPr lang="it-IT" sz="900" b="0" baseline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 min</a:t>
          </a: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0.87089</cdr:x>
      <cdr:y>0.4669</cdr:y>
    </cdr:from>
    <cdr:to>
      <cdr:x>0.91334</cdr:x>
      <cdr:y>0.49854</cdr:y>
    </cdr:to>
    <cdr:sp macro="" textlink="">
      <cdr:nvSpPr>
        <cdr:cNvPr id="479" name="CasellaDiTesto 478"/>
        <cdr:cNvSpPr txBox="1"/>
      </cdr:nvSpPr>
      <cdr:spPr>
        <a:xfrm xmlns:a="http://schemas.openxmlformats.org/drawingml/2006/main">
          <a:off x="9202975" y="3475914"/>
          <a:ext cx="448584" cy="23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3600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</a:t>
          </a:r>
          <a:r>
            <a:rPr lang="it-IT" sz="900" b="0" baseline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2'</a:t>
          </a:r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0.87181</cdr:x>
      <cdr:y>0.40086</cdr:y>
    </cdr:from>
    <cdr:to>
      <cdr:x>0.91156</cdr:x>
      <cdr:y>0.42374</cdr:y>
    </cdr:to>
    <cdr:sp macro="" textlink="">
      <cdr:nvSpPr>
        <cdr:cNvPr id="481" name="CasellaDiTesto 480"/>
        <cdr:cNvSpPr txBox="1"/>
      </cdr:nvSpPr>
      <cdr:spPr>
        <a:xfrm xmlns:a="http://schemas.openxmlformats.org/drawingml/2006/main">
          <a:off x="9212746" y="2984276"/>
          <a:ext cx="420052" cy="17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bIns="18000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__30''</a:t>
          </a:r>
          <a:endParaRPr lang="it-IT" sz="900" b="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0.01335</cdr:x>
      <cdr:y>0.00572</cdr:y>
    </cdr:from>
    <cdr:to>
      <cdr:x>0.23443</cdr:x>
      <cdr:y>0.04034</cdr:y>
    </cdr:to>
    <cdr:sp macro="" textlink="GENERAL!#REF!">
      <cdr:nvSpPr>
        <cdr:cNvPr id="486" name="CasellaDiTesto 485"/>
        <cdr:cNvSpPr txBox="1"/>
      </cdr:nvSpPr>
      <cdr:spPr>
        <a:xfrm xmlns:a="http://schemas.openxmlformats.org/drawingml/2006/main">
          <a:off x="140979" y="42628"/>
          <a:ext cx="2335522" cy="25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9D2BBC7-C2E5-46DC-AFAA-CCA4A076C5EA}" type="TxLink">
            <a:rPr lang="en-US" sz="105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Franklin Gothic Book"/>
            </a:rPr>
            <a:pPr/>
            <a:t> </a:t>
          </a:fld>
          <a:endParaRPr lang="it-IT" sz="105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0.63744</cdr:x>
      <cdr:y>0.92674</cdr:y>
    </cdr:from>
    <cdr:to>
      <cdr:x>0.95597</cdr:x>
      <cdr:y>0.96057</cdr:y>
    </cdr:to>
    <cdr:sp macro="" textlink="GENERAL!$B$23">
      <cdr:nvSpPr>
        <cdr:cNvPr id="491" name="CasellaDiTesto 490"/>
        <cdr:cNvSpPr txBox="1"/>
      </cdr:nvSpPr>
      <cdr:spPr>
        <a:xfrm xmlns:a="http://schemas.openxmlformats.org/drawingml/2006/main">
          <a:off x="6728603" y="6889757"/>
          <a:ext cx="3362273" cy="251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 anchor="ctr" anchorCtr="0"/>
        <a:lstStyle xmlns:a="http://schemas.openxmlformats.org/drawingml/2006/main"/>
        <a:p xmlns:a="http://schemas.openxmlformats.org/drawingml/2006/main">
          <a:pPr algn="l"/>
          <a:fld id="{EC9F06B1-219E-4A47-BA91-A8281407C53D}" type="TxLink">
            <a:rPr lang="en-US" sz="1100" b="0" i="0" u="sng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Behaver: </a:t>
          </a:fld>
          <a:endParaRPr lang="it-IT" sz="1100" u="sng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0.13431</cdr:x>
      <cdr:y>0.90339</cdr:y>
    </cdr:from>
    <cdr:to>
      <cdr:x>0.26945</cdr:x>
      <cdr:y>0.92897</cdr:y>
    </cdr:to>
    <cdr:sp macro="" textlink="GENERAL!#REF!">
      <cdr:nvSpPr>
        <cdr:cNvPr id="484" name="CasellaDiTesto 483"/>
        <cdr:cNvSpPr txBox="1"/>
      </cdr:nvSpPr>
      <cdr:spPr>
        <a:xfrm xmlns:a="http://schemas.openxmlformats.org/drawingml/2006/main">
          <a:off x="1349127" y="6526429"/>
          <a:ext cx="1357510" cy="18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52CEBC1-AC65-4D50-9C20-B3B7782B0524}" type="TxLink">
            <a:rPr lang="en-US" sz="1000" b="0" i="0" u="none" strike="noStrike">
              <a:solidFill>
                <a:srgbClr val="538DD5"/>
              </a:solidFill>
              <a:latin typeface="Franklin Gothic Book"/>
              <a:cs typeface="Calibri"/>
            </a:rPr>
            <a:pPr algn="ctr"/>
            <a:t> </a:t>
          </a:fld>
          <a:endParaRPr lang="it-IT" sz="10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0.87201</cdr:x>
      <cdr:y>0.37512</cdr:y>
    </cdr:from>
    <cdr:to>
      <cdr:x>0.91135</cdr:x>
      <cdr:y>0.40676</cdr:y>
    </cdr:to>
    <cdr:sp macro="" textlink="">
      <cdr:nvSpPr>
        <cdr:cNvPr id="487" name="CasellaDiTesto 486"/>
        <cdr:cNvSpPr txBox="1"/>
      </cdr:nvSpPr>
      <cdr:spPr>
        <a:xfrm xmlns:a="http://schemas.openxmlformats.org/drawingml/2006/main">
          <a:off x="9214878" y="2792645"/>
          <a:ext cx="415720" cy="23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__20''</a:t>
          </a:r>
          <a:endParaRPr lang="it-IT" sz="900" b="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0.12571</cdr:x>
      <cdr:y>0.82503</cdr:y>
    </cdr:from>
    <cdr:to>
      <cdr:x>0.88571</cdr:x>
      <cdr:y>0.84705</cdr:y>
    </cdr:to>
    <cdr:sp macro="" textlink="">
      <cdr:nvSpPr>
        <cdr:cNvPr id="14" name="Rettangolo 13"/>
        <cdr:cNvSpPr/>
      </cdr:nvSpPr>
      <cdr:spPr>
        <a:xfrm xmlns:a="http://schemas.openxmlformats.org/drawingml/2006/main">
          <a:off x="1328469" y="6142008"/>
          <a:ext cx="8031194" cy="163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0.37338</cdr:x>
      <cdr:y>0.8168</cdr:y>
    </cdr:from>
    <cdr:to>
      <cdr:x>0.62303</cdr:x>
      <cdr:y>0.84973</cdr:y>
    </cdr:to>
    <cdr:sp macro="" textlink="">
      <cdr:nvSpPr>
        <cdr:cNvPr id="20" name="CasellaDiTesto 19"/>
        <cdr:cNvSpPr txBox="1"/>
      </cdr:nvSpPr>
      <cdr:spPr>
        <a:xfrm xmlns:a="http://schemas.openxmlformats.org/drawingml/2006/main">
          <a:off x="3945590" y="6080771"/>
          <a:ext cx="2638141" cy="245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it-IT" sz="1400" baseline="0">
              <a:solidFill>
                <a:srgbClr val="33CCCC"/>
              </a:solidFill>
              <a:latin typeface="Franklin Gothic Medium" panose="020B0603020102020204" pitchFamily="34" charset="0"/>
            </a:rPr>
            <a:t> SUCCESSIVE CALENDAR DAYS</a:t>
          </a:r>
          <a:endParaRPr lang="it-IT" sz="1400">
            <a:solidFill>
              <a:srgbClr val="33CCCC"/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0.00578</cdr:x>
      <cdr:y>0.95292</cdr:y>
    </cdr:from>
    <cdr:to>
      <cdr:x>0.32543</cdr:x>
      <cdr:y>0.98192</cdr:y>
    </cdr:to>
    <cdr:sp macro="" textlink="GENERAL!$B$31">
      <cdr:nvSpPr>
        <cdr:cNvPr id="289" name="CasellaDiTesto 1"/>
        <cdr:cNvSpPr txBox="1"/>
      </cdr:nvSpPr>
      <cdr:spPr>
        <a:xfrm xmlns:a="http://schemas.openxmlformats.org/drawingml/2006/main">
          <a:off x="61119" y="7097893"/>
          <a:ext cx="3379580" cy="2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E2A239C-3065-404B-815C-199EF44BAF61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Organization: </a:t>
          </a:fld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0.00578</cdr:x>
      <cdr:y>0.92628</cdr:y>
    </cdr:from>
    <cdr:to>
      <cdr:x>0.19857</cdr:x>
      <cdr:y>0.95965</cdr:y>
    </cdr:to>
    <cdr:sp macro="" textlink="GENERAL!$B$29">
      <cdr:nvSpPr>
        <cdr:cNvPr id="21" name="CasellaDiTesto 20"/>
        <cdr:cNvSpPr txBox="1"/>
      </cdr:nvSpPr>
      <cdr:spPr>
        <a:xfrm xmlns:a="http://schemas.openxmlformats.org/drawingml/2006/main">
          <a:off x="61119" y="6899477"/>
          <a:ext cx="2038321" cy="24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0839D05-856A-4C1F-9409-0615A755C3AA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Manager: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0.18937</cdr:x>
      <cdr:y>0.95292</cdr:y>
    </cdr:from>
    <cdr:to>
      <cdr:x>0.42996</cdr:x>
      <cdr:y>0.98192</cdr:y>
    </cdr:to>
    <cdr:sp macro="" textlink="GENERAL!$B$28">
      <cdr:nvSpPr>
        <cdr:cNvPr id="22" name="CasellaDiTesto 21"/>
        <cdr:cNvSpPr txBox="1"/>
      </cdr:nvSpPr>
      <cdr:spPr>
        <a:xfrm xmlns:a="http://schemas.openxmlformats.org/drawingml/2006/main">
          <a:off x="2002162" y="7097893"/>
          <a:ext cx="2543698" cy="2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l"/>
          <a:fld id="{C5F87178-7718-45FF-93C2-718D54085458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Room: </a:t>
          </a:fld>
          <a:endParaRPr lang="it-IT" sz="12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0.18937</cdr:x>
      <cdr:y>0.92847</cdr:y>
    </cdr:from>
    <cdr:to>
      <cdr:x>0.37668</cdr:x>
      <cdr:y>0.95747</cdr:y>
    </cdr:to>
    <cdr:sp macro="" textlink="GENERAL!$B$26">
      <cdr:nvSpPr>
        <cdr:cNvPr id="23" name="CasellaDiTesto 22"/>
        <cdr:cNvSpPr txBox="1"/>
      </cdr:nvSpPr>
      <cdr:spPr>
        <a:xfrm xmlns:a="http://schemas.openxmlformats.org/drawingml/2006/main">
          <a:off x="2002162" y="6915756"/>
          <a:ext cx="1980381" cy="2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l"/>
          <a:fld id="{570B4182-37A0-46A2-AC4E-4B8D6518A45E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Recorder: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0.18937</cdr:x>
      <cdr:y>0.90402</cdr:y>
    </cdr:from>
    <cdr:to>
      <cdr:x>0.38824</cdr:x>
      <cdr:y>0.93302</cdr:y>
    </cdr:to>
    <cdr:sp macro="" textlink="GENERAL!$B$30">
      <cdr:nvSpPr>
        <cdr:cNvPr id="1114" name="Rettangolo 8"/>
        <cdr:cNvSpPr/>
      </cdr:nvSpPr>
      <cdr:spPr>
        <a:xfrm xmlns:a="http://schemas.openxmlformats.org/drawingml/2006/main">
          <a:off x="2002162" y="6733619"/>
          <a:ext cx="2102609" cy="21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fld id="{8DE1AB59-EC4C-4684-AAFB-482DF05E173C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/>
            <a:t>Adviser: </a:t>
          </a:fld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0.63744</cdr:x>
      <cdr:y>0.90402</cdr:y>
    </cdr:from>
    <cdr:to>
      <cdr:x>0.79216</cdr:x>
      <cdr:y>0.93639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6728603" y="6720847"/>
          <a:ext cx="1633075" cy="240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r>
            <a:rPr lang="it-IT" sz="110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Counted</a:t>
          </a:r>
          <a:r>
            <a:rPr lang="it-IT" sz="1100" baseline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:</a:t>
          </a:r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0.73678</cdr:x>
      <cdr:y>0.90139</cdr:y>
    </cdr:from>
    <cdr:to>
      <cdr:x>1</cdr:x>
      <cdr:y>0.94573</cdr:y>
    </cdr:to>
    <cdr:sp macro="" textlink="GENERAL!$F$8">
      <cdr:nvSpPr>
        <cdr:cNvPr id="278" name="CasellaDiTesto 1"/>
        <cdr:cNvSpPr txBox="1"/>
      </cdr:nvSpPr>
      <cdr:spPr>
        <a:xfrm xmlns:a="http://schemas.openxmlformats.org/drawingml/2006/main">
          <a:off x="7789767" y="6714048"/>
          <a:ext cx="2782983" cy="33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B1CBEF5-8219-4416-8D28-CAC5C63EBD2F}" type="TxLink">
            <a:rPr lang="en-US" sz="1400" b="0" i="0" u="none" strike="noStrike">
              <a:solidFill>
                <a:srgbClr val="33CCCC"/>
              </a:solidFill>
              <a:latin typeface="Arial"/>
              <a:cs typeface="Arial"/>
            </a:rPr>
            <a:pPr algn="ctr"/>
            <a:t>  /  </a:t>
          </a:fld>
          <a:endParaRPr lang="it-IT" sz="1400" u="sng">
            <a:solidFill>
              <a:srgbClr val="33CCCC"/>
            </a:solidFill>
          </a:endParaRPr>
        </a:p>
      </cdr:txBody>
    </cdr:sp>
  </cdr:relSizeAnchor>
  <cdr:relSizeAnchor xmlns:cdr="http://schemas.openxmlformats.org/drawingml/2006/chartDrawing">
    <cdr:from>
      <cdr:x>0.00578</cdr:x>
      <cdr:y>0.90402</cdr:y>
    </cdr:from>
    <cdr:to>
      <cdr:x>0.1942</cdr:x>
      <cdr:y>0.93302</cdr:y>
    </cdr:to>
    <cdr:sp macro="" textlink="GENERAL!$B$24">
      <cdr:nvSpPr>
        <cdr:cNvPr id="477" name="CasellaDiTesto 476"/>
        <cdr:cNvSpPr txBox="1"/>
      </cdr:nvSpPr>
      <cdr:spPr>
        <a:xfrm xmlns:a="http://schemas.openxmlformats.org/drawingml/2006/main">
          <a:off x="61119" y="6733619"/>
          <a:ext cx="1992123" cy="2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l"/>
          <a:fld id="{C7AC960B-EED0-46D8-9C82-45716FA901AC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Supervisor: </a:t>
          </a:fld>
          <a:endParaRPr lang="it-IT" sz="110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0.38246</cdr:x>
      <cdr:y>0.90402</cdr:y>
    </cdr:from>
    <cdr:to>
      <cdr:x>0.61972</cdr:x>
      <cdr:y>0.93302</cdr:y>
    </cdr:to>
    <cdr:sp macro="" textlink="GENERAL!$B$27">
      <cdr:nvSpPr>
        <cdr:cNvPr id="24" name="CasellaDiTesto 23"/>
        <cdr:cNvSpPr txBox="1"/>
      </cdr:nvSpPr>
      <cdr:spPr>
        <a:xfrm xmlns:a="http://schemas.openxmlformats.org/drawingml/2006/main">
          <a:off x="4043667" y="6733619"/>
          <a:ext cx="2508498" cy="2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pPr algn="l"/>
          <a:fld id="{0FEBEA7D-8A44-4E10-82B2-C24394F2A824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Counter: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0.38246</cdr:x>
      <cdr:y>0.92916</cdr:y>
    </cdr:from>
    <cdr:to>
      <cdr:x>0.63195</cdr:x>
      <cdr:y>0.95816</cdr:y>
    </cdr:to>
    <cdr:sp macro="" textlink="GENERAL!$B$25">
      <cdr:nvSpPr>
        <cdr:cNvPr id="25" name="CasellaDiTesto 24"/>
        <cdr:cNvSpPr txBox="1"/>
      </cdr:nvSpPr>
      <cdr:spPr>
        <a:xfrm xmlns:a="http://schemas.openxmlformats.org/drawingml/2006/main">
          <a:off x="4043667" y="6920869"/>
          <a:ext cx="2637795" cy="2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pPr algn="l"/>
          <a:fld id="{7EF22EBE-E88C-4659-8DAD-A72CB82F255E}" type="TxLink">
            <a:rPr lang="en-US" sz="1100" b="0" i="0" u="none" strike="noStrike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pPr algn="l"/>
            <a:t>Charter: </a:t>
          </a:fld>
          <a:endParaRPr lang="it-IT" sz="1100" b="0" i="0" u="none" strike="noStrike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0.87283</cdr:x>
      <cdr:y>0.68023</cdr:y>
    </cdr:from>
    <cdr:to>
      <cdr:x>0.89681</cdr:x>
      <cdr:y>0.70799</cdr:y>
    </cdr:to>
    <cdr:sp macro="" textlink="">
      <cdr:nvSpPr>
        <cdr:cNvPr id="37" name="CasellaDiTesto 36"/>
        <cdr:cNvSpPr txBox="1"/>
      </cdr:nvSpPr>
      <cdr:spPr>
        <a:xfrm xmlns:a="http://schemas.openxmlformats.org/drawingml/2006/main">
          <a:off x="9223466" y="5064008"/>
          <a:ext cx="253405" cy="206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__2°</a:t>
          </a:r>
        </a:p>
      </cdr:txBody>
    </cdr:sp>
  </cdr:relSizeAnchor>
  <cdr:relSizeAnchor xmlns:cdr="http://schemas.openxmlformats.org/drawingml/2006/chartDrawing">
    <cdr:from>
      <cdr:x>0.86992</cdr:x>
      <cdr:y>0.71431</cdr:y>
    </cdr:from>
    <cdr:to>
      <cdr:x>0.89572</cdr:x>
      <cdr:y>0.73593</cdr:y>
    </cdr:to>
    <cdr:sp macro="" textlink="">
      <cdr:nvSpPr>
        <cdr:cNvPr id="40" name="CasellaDiTesto 39"/>
        <cdr:cNvSpPr txBox="1"/>
      </cdr:nvSpPr>
      <cdr:spPr>
        <a:xfrm xmlns:a="http://schemas.openxmlformats.org/drawingml/2006/main">
          <a:off x="9192747" y="5317743"/>
          <a:ext cx="272638" cy="160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__4°</a:t>
          </a:r>
        </a:p>
      </cdr:txBody>
    </cdr:sp>
  </cdr:relSizeAnchor>
  <cdr:relSizeAnchor xmlns:cdr="http://schemas.openxmlformats.org/drawingml/2006/chartDrawing">
    <cdr:from>
      <cdr:x>0.86934</cdr:x>
      <cdr:y>0.74975</cdr:y>
    </cdr:from>
    <cdr:to>
      <cdr:x>0.89735</cdr:x>
      <cdr:y>0.77051</cdr:y>
    </cdr:to>
    <cdr:sp macro="" textlink="">
      <cdr:nvSpPr>
        <cdr:cNvPr id="41" name="CasellaDiTesto 40"/>
        <cdr:cNvSpPr txBox="1"/>
      </cdr:nvSpPr>
      <cdr:spPr>
        <a:xfrm xmlns:a="http://schemas.openxmlformats.org/drawingml/2006/main">
          <a:off x="9186674" y="5581557"/>
          <a:ext cx="295992" cy="1545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 8°</a:t>
          </a:r>
        </a:p>
      </cdr:txBody>
    </cdr:sp>
  </cdr:relSizeAnchor>
  <cdr:relSizeAnchor xmlns:cdr="http://schemas.openxmlformats.org/drawingml/2006/chartDrawing">
    <cdr:from>
      <cdr:x>0.86775</cdr:x>
      <cdr:y>0.78504</cdr:y>
    </cdr:from>
    <cdr:to>
      <cdr:x>0.90374</cdr:x>
      <cdr:y>0.81209</cdr:y>
    </cdr:to>
    <cdr:sp macro="" textlink="">
      <cdr:nvSpPr>
        <cdr:cNvPr id="42" name="CasellaDiTesto 41"/>
        <cdr:cNvSpPr txBox="1"/>
      </cdr:nvSpPr>
      <cdr:spPr>
        <a:xfrm xmlns:a="http://schemas.openxmlformats.org/drawingml/2006/main">
          <a:off x="9169839" y="5844328"/>
          <a:ext cx="380319" cy="20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__16°</a:t>
          </a:r>
        </a:p>
      </cdr:txBody>
    </cdr:sp>
  </cdr:relSizeAnchor>
  <cdr:relSizeAnchor xmlns:cdr="http://schemas.openxmlformats.org/drawingml/2006/chartDrawing">
    <cdr:from>
      <cdr:x>0.86982</cdr:x>
      <cdr:y>0.80628</cdr:y>
    </cdr:from>
    <cdr:to>
      <cdr:x>0.90135</cdr:x>
      <cdr:y>0.82951</cdr:y>
    </cdr:to>
    <cdr:sp macro="" textlink="">
      <cdr:nvSpPr>
        <cdr:cNvPr id="43" name="CasellaDiTesto 42"/>
        <cdr:cNvSpPr txBox="1"/>
      </cdr:nvSpPr>
      <cdr:spPr>
        <a:xfrm xmlns:a="http://schemas.openxmlformats.org/drawingml/2006/main">
          <a:off x="9191679" y="6002423"/>
          <a:ext cx="333189" cy="17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__24°</a:t>
          </a:r>
        </a:p>
      </cdr:txBody>
    </cdr:sp>
  </cdr:relSizeAnchor>
  <cdr:relSizeAnchor xmlns:cdr="http://schemas.openxmlformats.org/drawingml/2006/chartDrawing">
    <cdr:from>
      <cdr:x>0.87159</cdr:x>
      <cdr:y>0.36117</cdr:y>
    </cdr:from>
    <cdr:to>
      <cdr:x>0.90459</cdr:x>
      <cdr:y>0.3912</cdr:y>
    </cdr:to>
    <cdr:sp macro="" textlink="">
      <cdr:nvSpPr>
        <cdr:cNvPr id="44" name="CasellaDiTesto 43"/>
        <cdr:cNvSpPr txBox="1"/>
      </cdr:nvSpPr>
      <cdr:spPr>
        <a:xfrm xmlns:a="http://schemas.openxmlformats.org/drawingml/2006/main">
          <a:off x="9210402" y="2688765"/>
          <a:ext cx="348723" cy="223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__15''</a:t>
          </a:r>
        </a:p>
      </cdr:txBody>
    </cdr:sp>
  </cdr:relSizeAnchor>
  <cdr:relSizeAnchor xmlns:cdr="http://schemas.openxmlformats.org/drawingml/2006/chartDrawing">
    <cdr:from>
      <cdr:x>0.87147</cdr:x>
      <cdr:y>0.341</cdr:y>
    </cdr:from>
    <cdr:to>
      <cdr:x>0.91826</cdr:x>
      <cdr:y>0.37215</cdr:y>
    </cdr:to>
    <cdr:sp macro="" textlink="">
      <cdr:nvSpPr>
        <cdr:cNvPr id="45" name="CasellaDiTesto 44"/>
        <cdr:cNvSpPr txBox="1"/>
      </cdr:nvSpPr>
      <cdr:spPr>
        <a:xfrm xmlns:a="http://schemas.openxmlformats.org/drawingml/2006/main">
          <a:off x="9209153" y="2538604"/>
          <a:ext cx="494446" cy="231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__10''</a:t>
          </a:r>
        </a:p>
      </cdr:txBody>
    </cdr:sp>
  </cdr:relSizeAnchor>
  <cdr:relSizeAnchor xmlns:cdr="http://schemas.openxmlformats.org/drawingml/2006/chartDrawing">
    <cdr:from>
      <cdr:x>0.92066</cdr:x>
      <cdr:y>0.33333</cdr:y>
    </cdr:from>
    <cdr:to>
      <cdr:x>0.9923</cdr:x>
      <cdr:y>0.85761</cdr:y>
    </cdr:to>
    <cdr:sp macro="" textlink="">
      <cdr:nvSpPr>
        <cdr:cNvPr id="8" name="CasellaDiTesto 7"/>
        <cdr:cNvSpPr txBox="1"/>
      </cdr:nvSpPr>
      <cdr:spPr>
        <a:xfrm xmlns:a="http://schemas.openxmlformats.org/drawingml/2006/main">
          <a:off x="9257109" y="2411016"/>
          <a:ext cx="720328" cy="379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0.92422</cdr:x>
      <cdr:y>0.15144</cdr:y>
    </cdr:from>
    <cdr:to>
      <cdr:x>0.99645</cdr:x>
      <cdr:y>0.85267</cdr:y>
    </cdr:to>
    <cdr:sp macro="" textlink="GENERAL!$B$33">
      <cdr:nvSpPr>
        <cdr:cNvPr id="13" name="CasellaDiTesto 12"/>
        <cdr:cNvSpPr txBox="1"/>
      </cdr:nvSpPr>
      <cdr:spPr>
        <a:xfrm xmlns:a="http://schemas.openxmlformats.org/drawingml/2006/main" rot="16200000">
          <a:off x="7119939" y="3268264"/>
          <a:ext cx="5072061" cy="72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42F8C1-6F79-416D-8CDC-41AD3E355636}" type="TxLink">
            <a:rPr lang="en-US" sz="900" b="0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pPr/>
            <a:t> </a:t>
          </a:fld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0.00784</cdr:x>
      <cdr:y>0.66843</cdr:y>
    </cdr:from>
    <cdr:to>
      <cdr:x>0.07245</cdr:x>
      <cdr:y>0.83595</cdr:y>
    </cdr:to>
    <cdr:grpSp>
      <cdr:nvGrpSpPr>
        <cdr:cNvPr id="27" name="Gruppo 26">
          <a:extLst xmlns:a="http://schemas.openxmlformats.org/drawingml/2006/main">
            <a:ext uri="{FF2B5EF4-FFF2-40B4-BE49-F238E27FC236}">
              <a16:creationId xmlns:a16="http://schemas.microsoft.com/office/drawing/2014/main" id="{7AB5D2EC-D076-4525-AF96-0AAE4D2D9797}"/>
            </a:ext>
          </a:extLst>
        </cdr:cNvPr>
        <cdr:cNvGrpSpPr/>
      </cdr:nvGrpSpPr>
      <cdr:grpSpPr>
        <a:xfrm xmlns:a="http://schemas.openxmlformats.org/drawingml/2006/main">
          <a:off x="82841" y="4974590"/>
          <a:ext cx="682695" cy="1246717"/>
          <a:chOff x="185106" y="4598133"/>
          <a:chExt cx="1053214" cy="1694304"/>
        </a:xfrm>
      </cdr:grpSpPr>
      <cdr:cxnSp macro="">
        <cdr:nvCxnSpPr>
          <cdr:cNvPr id="39" name="Connettore 1 38">
            <a:extLst xmlns:a="http://schemas.openxmlformats.org/drawingml/2006/main">
              <a:ext uri="{FF2B5EF4-FFF2-40B4-BE49-F238E27FC236}">
                <a16:creationId xmlns:a16="http://schemas.microsoft.com/office/drawing/2014/main" id="{3D34383D-CDBB-4B86-8FC0-A2DCE0E102FD}"/>
              </a:ext>
            </a:extLst>
          </cdr:cNvPr>
          <cdr:cNvCxnSpPr/>
        </cdr:nvCxnSpPr>
        <cdr:spPr>
          <a:xfrm xmlns:a="http://schemas.openxmlformats.org/drawingml/2006/main" flipH="1">
            <a:off x="187642" y="4757261"/>
            <a:ext cx="284421" cy="678535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8" name="Connettore 1 47">
            <a:extLst xmlns:a="http://schemas.openxmlformats.org/drawingml/2006/main">
              <a:ext uri="{FF2B5EF4-FFF2-40B4-BE49-F238E27FC236}">
                <a16:creationId xmlns:a16="http://schemas.microsoft.com/office/drawing/2014/main" id="{080B9FCF-5D97-4087-A35F-15BD49AD19F3}"/>
              </a:ext>
            </a:extLst>
          </cdr:cNvPr>
          <cdr:cNvCxnSpPr/>
        </cdr:nvCxnSpPr>
        <cdr:spPr>
          <a:xfrm xmlns:a="http://schemas.openxmlformats.org/drawingml/2006/main" flipH="1">
            <a:off x="188804" y="4882993"/>
            <a:ext cx="468365" cy="56597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0" name="Connettore 1 49">
            <a:extLst xmlns:a="http://schemas.openxmlformats.org/drawingml/2006/main">
              <a:ext uri="{FF2B5EF4-FFF2-40B4-BE49-F238E27FC236}">
                <a16:creationId xmlns:a16="http://schemas.microsoft.com/office/drawing/2014/main" id="{D5965B77-63B9-40C4-BF98-1A5A99B50890}"/>
              </a:ext>
            </a:extLst>
          </cdr:cNvPr>
          <cdr:cNvCxnSpPr/>
        </cdr:nvCxnSpPr>
        <cdr:spPr>
          <a:xfrm xmlns:a="http://schemas.openxmlformats.org/drawingml/2006/main" flipH="1">
            <a:off x="197679" y="5019891"/>
            <a:ext cx="655902" cy="4232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2" name="Connettore 1 51">
            <a:extLst xmlns:a="http://schemas.openxmlformats.org/drawingml/2006/main">
              <a:ext uri="{FF2B5EF4-FFF2-40B4-BE49-F238E27FC236}">
                <a16:creationId xmlns:a16="http://schemas.microsoft.com/office/drawing/2014/main" id="{2D7B67D7-6201-4715-B763-2A4FA4167C67}"/>
              </a:ext>
            </a:extLst>
          </cdr:cNvPr>
          <cdr:cNvCxnSpPr/>
        </cdr:nvCxnSpPr>
        <cdr:spPr>
          <a:xfrm xmlns:a="http://schemas.openxmlformats.org/drawingml/2006/main" flipH="1">
            <a:off x="196411" y="5259146"/>
            <a:ext cx="709997" cy="181265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4" name="Connettore 1 53">
            <a:extLst xmlns:a="http://schemas.openxmlformats.org/drawingml/2006/main">
              <a:ext uri="{FF2B5EF4-FFF2-40B4-BE49-F238E27FC236}">
                <a16:creationId xmlns:a16="http://schemas.microsoft.com/office/drawing/2014/main" id="{BAACFF27-DEAE-47F4-97ED-C301F9966B4C}"/>
              </a:ext>
            </a:extLst>
          </cdr:cNvPr>
          <cdr:cNvCxnSpPr/>
        </cdr:nvCxnSpPr>
        <cdr:spPr>
          <a:xfrm xmlns:a="http://schemas.openxmlformats.org/drawingml/2006/main" flipH="1">
            <a:off x="207718" y="5443371"/>
            <a:ext cx="740202" cy="1953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6" name="Connettore 1 55">
            <a:extLst xmlns:a="http://schemas.openxmlformats.org/drawingml/2006/main">
              <a:ext uri="{FF2B5EF4-FFF2-40B4-BE49-F238E27FC236}">
                <a16:creationId xmlns:a16="http://schemas.microsoft.com/office/drawing/2014/main" id="{398FF499-75AA-426D-A886-7DBC7FA38D5B}"/>
              </a:ext>
            </a:extLst>
          </cdr:cNvPr>
          <cdr:cNvCxnSpPr/>
        </cdr:nvCxnSpPr>
        <cdr:spPr>
          <a:xfrm xmlns:a="http://schemas.openxmlformats.org/drawingml/2006/main">
            <a:off x="195143" y="5443091"/>
            <a:ext cx="726373" cy="213052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0" name="Connettore 1 59">
            <a:extLst xmlns:a="http://schemas.openxmlformats.org/drawingml/2006/main">
              <a:ext uri="{FF2B5EF4-FFF2-40B4-BE49-F238E27FC236}">
                <a16:creationId xmlns:a16="http://schemas.microsoft.com/office/drawing/2014/main" id="{8D1FF7D7-1B5E-4C6B-AC5D-D028A4C8F4C0}"/>
              </a:ext>
            </a:extLst>
          </cdr:cNvPr>
          <cdr:cNvCxnSpPr/>
        </cdr:nvCxnSpPr>
        <cdr:spPr>
          <a:xfrm xmlns:a="http://schemas.openxmlformats.org/drawingml/2006/main">
            <a:off x="185106" y="5441602"/>
            <a:ext cx="675976" cy="46243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1" name="Connettore 1 70">
            <a:extLst xmlns:a="http://schemas.openxmlformats.org/drawingml/2006/main">
              <a:ext uri="{FF2B5EF4-FFF2-40B4-BE49-F238E27FC236}">
                <a16:creationId xmlns:a16="http://schemas.microsoft.com/office/drawing/2014/main" id="{52D0DE5F-5935-4C28-A5E8-75496D9F337E}"/>
              </a:ext>
            </a:extLst>
          </cdr:cNvPr>
          <cdr:cNvCxnSpPr/>
        </cdr:nvCxnSpPr>
        <cdr:spPr>
          <a:xfrm xmlns:a="http://schemas.openxmlformats.org/drawingml/2006/main">
            <a:off x="185106" y="5437880"/>
            <a:ext cx="475867" cy="599254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3" name="Connettore 1 72">
            <a:extLst xmlns:a="http://schemas.openxmlformats.org/drawingml/2006/main">
              <a:ext uri="{FF2B5EF4-FFF2-40B4-BE49-F238E27FC236}">
                <a16:creationId xmlns:a16="http://schemas.microsoft.com/office/drawing/2014/main" id="{D1E29C0A-0806-4ADA-9A35-A63E09688339}"/>
              </a:ext>
            </a:extLst>
          </cdr:cNvPr>
          <cdr:cNvCxnSpPr/>
        </cdr:nvCxnSpPr>
        <cdr:spPr>
          <a:xfrm xmlns:a="http://schemas.openxmlformats.org/drawingml/2006/main">
            <a:off x="185212" y="5438252"/>
            <a:ext cx="294458" cy="709875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4" name="CasellaDiTesto 73"/>
          <cdr:cNvSpPr txBox="1"/>
        </cdr:nvSpPr>
        <cdr:spPr>
          <a:xfrm xmlns:a="http://schemas.openxmlformats.org/drawingml/2006/main">
            <a:off x="352577" y="4598133"/>
            <a:ext cx="351295" cy="20344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X16</a:t>
            </a:r>
          </a:p>
        </cdr:txBody>
      </cdr:sp>
      <cdr:sp macro="" textlink="">
        <cdr:nvSpPr>
          <cdr:cNvPr id="75" name="CasellaDiTesto 74"/>
          <cdr:cNvSpPr txBox="1"/>
        </cdr:nvSpPr>
        <cdr:spPr>
          <a:xfrm xmlns:a="http://schemas.openxmlformats.org/drawingml/2006/main">
            <a:off x="509887" y="4694358"/>
            <a:ext cx="373911" cy="2145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X4</a:t>
            </a:r>
            <a:endParaRPr lang="it-IT" sz="10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endParaRPr>
          </a:p>
        </cdr:txBody>
      </cdr:sp>
      <cdr:sp macro="" textlink="">
        <cdr:nvSpPr>
          <cdr:cNvPr id="223" name="CasellaDiTesto 222"/>
          <cdr:cNvSpPr txBox="1"/>
        </cdr:nvSpPr>
        <cdr:spPr>
          <a:xfrm xmlns:a="http://schemas.openxmlformats.org/drawingml/2006/main">
            <a:off x="769668" y="4848058"/>
            <a:ext cx="373909" cy="2588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X2</a:t>
            </a:r>
          </a:p>
        </cdr:txBody>
      </cdr:sp>
      <cdr:sp macro="" textlink="">
        <cdr:nvSpPr>
          <cdr:cNvPr id="224" name="CasellaDiTesto 223"/>
          <cdr:cNvSpPr txBox="1"/>
        </cdr:nvSpPr>
        <cdr:spPr>
          <a:xfrm xmlns:a="http://schemas.openxmlformats.org/drawingml/2006/main">
            <a:off x="847278" y="5097543"/>
            <a:ext cx="373909" cy="2145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X1,4</a:t>
            </a:r>
            <a:endParaRPr lang="it-IT" sz="10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endParaRPr>
          </a:p>
        </cdr:txBody>
      </cdr:sp>
      <cdr:sp macro="" textlink="">
        <cdr:nvSpPr>
          <cdr:cNvPr id="225" name="CasellaDiTesto 224"/>
          <cdr:cNvSpPr txBox="1"/>
        </cdr:nvSpPr>
        <cdr:spPr>
          <a:xfrm xmlns:a="http://schemas.openxmlformats.org/drawingml/2006/main">
            <a:off x="864411" y="5345424"/>
            <a:ext cx="373909" cy="2145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X1,0</a:t>
            </a:r>
            <a:endParaRPr lang="it-IT" sz="10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endParaRPr>
          </a:p>
        </cdr:txBody>
      </cdr:sp>
      <cdr:sp macro="" textlink="">
        <cdr:nvSpPr>
          <cdr:cNvPr id="226" name="CasellaDiTesto 225"/>
          <cdr:cNvSpPr txBox="1"/>
        </cdr:nvSpPr>
        <cdr:spPr>
          <a:xfrm xmlns:a="http://schemas.openxmlformats.org/drawingml/2006/main">
            <a:off x="822454" y="5519428"/>
            <a:ext cx="373909" cy="2145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 anchorCtr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/1,4</a:t>
            </a:r>
          </a:p>
        </cdr:txBody>
      </cdr:sp>
      <cdr:sp macro="" textlink="">
        <cdr:nvSpPr>
          <cdr:cNvPr id="227" name="CasellaDiTesto 226"/>
          <cdr:cNvSpPr txBox="1"/>
        </cdr:nvSpPr>
        <cdr:spPr>
          <a:xfrm xmlns:a="http://schemas.openxmlformats.org/drawingml/2006/main">
            <a:off x="782607" y="5741361"/>
            <a:ext cx="373911" cy="2145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/2</a:t>
            </a:r>
          </a:p>
        </cdr:txBody>
      </cdr:sp>
      <cdr:sp macro="" textlink="">
        <cdr:nvSpPr>
          <cdr:cNvPr id="228" name="CasellaDiTesto 227"/>
          <cdr:cNvSpPr txBox="1"/>
        </cdr:nvSpPr>
        <cdr:spPr>
          <a:xfrm xmlns:a="http://schemas.openxmlformats.org/drawingml/2006/main">
            <a:off x="553084" y="5904100"/>
            <a:ext cx="373909" cy="2146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/4</a:t>
            </a:r>
          </a:p>
        </cdr:txBody>
      </cdr:sp>
      <cdr:sp macro="" textlink="">
        <cdr:nvSpPr>
          <cdr:cNvPr id="229" name="CasellaDiTesto 228"/>
          <cdr:cNvSpPr txBox="1"/>
        </cdr:nvSpPr>
        <cdr:spPr>
          <a:xfrm xmlns:a="http://schemas.openxmlformats.org/drawingml/2006/main">
            <a:off x="342435" y="6077896"/>
            <a:ext cx="373909" cy="2145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it-IT" sz="800" b="0">
                <a:solidFill>
                  <a:srgbClr val="33CCCC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/16</a:t>
            </a:r>
          </a:p>
        </cdr:txBody>
      </cdr:sp>
    </cdr:grpSp>
  </cdr:relSizeAnchor>
  <cdr:relSizeAnchor xmlns:cdr="http://schemas.openxmlformats.org/drawingml/2006/chartDrawing">
    <cdr:from>
      <cdr:x>0.02992</cdr:x>
      <cdr:y>0.62125</cdr:y>
    </cdr:from>
    <cdr:to>
      <cdr:x>0.09799</cdr:x>
      <cdr:y>0.66119</cdr:y>
    </cdr:to>
    <cdr:sp macro="" textlink="">
      <cdr:nvSpPr>
        <cdr:cNvPr id="91" name="CasellaDiTesto 90"/>
        <cdr:cNvSpPr txBox="1"/>
      </cdr:nvSpPr>
      <cdr:spPr>
        <a:xfrm xmlns:a="http://schemas.openxmlformats.org/drawingml/2006/main">
          <a:off x="316085" y="4624703"/>
          <a:ext cx="719241" cy="29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Standard</a:t>
          </a:r>
          <a:r>
            <a:rPr lang="it-IT" sz="900" b="0" baseline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Celeration</a:t>
          </a:r>
          <a:endParaRPr lang="it-IT" sz="900" b="0">
            <a:solidFill>
              <a:srgbClr val="33CCCC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  <cdr:relSizeAnchor xmlns:cdr="http://schemas.openxmlformats.org/drawingml/2006/chartDrawing">
    <cdr:from>
      <cdr:x>0.00452</cdr:x>
      <cdr:y>0.84274</cdr:y>
    </cdr:from>
    <cdr:to>
      <cdr:x>0.09943</cdr:x>
      <cdr:y>0.87407</cdr:y>
    </cdr:to>
    <cdr:sp macro="" textlink="">
      <cdr:nvSpPr>
        <cdr:cNvPr id="231" name="CasellaDiTesto 230"/>
        <cdr:cNvSpPr txBox="1"/>
      </cdr:nvSpPr>
      <cdr:spPr>
        <a:xfrm xmlns:a="http://schemas.openxmlformats.org/drawingml/2006/main">
          <a:off x="47709" y="6273501"/>
          <a:ext cx="1002763" cy="233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per Week</a:t>
          </a:r>
          <a:r>
            <a:rPr lang="it-IT" sz="900" b="0" baseline="30000">
              <a:solidFill>
                <a:srgbClr val="33CCCC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TM</a:t>
          </a:r>
        </a:p>
      </cdr:txBody>
    </cdr:sp>
  </cdr:relSizeAnchor>
  <cdr:relSizeAnchor xmlns:cdr="http://schemas.openxmlformats.org/drawingml/2006/chartDrawing">
    <cdr:from>
      <cdr:x>0.09566</cdr:x>
      <cdr:y>0.59415</cdr:y>
    </cdr:from>
    <cdr:to>
      <cdr:x>0.1409</cdr:x>
      <cdr:y>0.61752</cdr:y>
    </cdr:to>
    <cdr:sp macro="" textlink="">
      <cdr:nvSpPr>
        <cdr:cNvPr id="221" name="CasellaDiTesto 25"/>
        <cdr:cNvSpPr txBox="1"/>
      </cdr:nvSpPr>
      <cdr:spPr>
        <a:xfrm xmlns:a="http://schemas.openxmlformats.org/drawingml/2006/main">
          <a:off x="1010893" y="4423222"/>
          <a:ext cx="478067" cy="1739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.05 -</a:t>
          </a:r>
        </a:p>
      </cdr:txBody>
    </cdr:sp>
  </cdr:relSizeAnchor>
  <cdr:relSizeAnchor xmlns:cdr="http://schemas.openxmlformats.org/drawingml/2006/chartDrawing">
    <cdr:from>
      <cdr:x>0.09563</cdr:x>
      <cdr:y>0.71098</cdr:y>
    </cdr:from>
    <cdr:to>
      <cdr:x>0.14087</cdr:x>
      <cdr:y>0.73435</cdr:y>
    </cdr:to>
    <cdr:sp macro="" textlink="">
      <cdr:nvSpPr>
        <cdr:cNvPr id="152" name="CasellaDiTesto 25"/>
        <cdr:cNvSpPr txBox="1"/>
      </cdr:nvSpPr>
      <cdr:spPr>
        <a:xfrm xmlns:a="http://schemas.openxmlformats.org/drawingml/2006/main">
          <a:off x="1010544" y="5292922"/>
          <a:ext cx="478067" cy="1739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050">
              <a:solidFill>
                <a:srgbClr val="33CCCC"/>
              </a:solidFill>
              <a:latin typeface="Franklin Gothic Medium" pitchFamily="34" charset="0"/>
            </a:rPr>
            <a:t>.005 -</a:t>
          </a:r>
        </a:p>
      </cdr:txBody>
    </cdr:sp>
  </cdr:relSizeAnchor>
  <cdr:relSizeAnchor xmlns:cdr="http://schemas.openxmlformats.org/drawingml/2006/chartDrawing">
    <cdr:from>
      <cdr:x>0.87056</cdr:x>
      <cdr:y>0.5132</cdr:y>
    </cdr:from>
    <cdr:to>
      <cdr:x>0.91301</cdr:x>
      <cdr:y>0.54484</cdr:y>
    </cdr:to>
    <cdr:sp macro="" textlink="">
      <cdr:nvSpPr>
        <cdr:cNvPr id="146" name="CasellaDiTesto 1"/>
        <cdr:cNvSpPr txBox="1"/>
      </cdr:nvSpPr>
      <cdr:spPr>
        <a:xfrm xmlns:a="http://schemas.openxmlformats.org/drawingml/2006/main">
          <a:off x="9199517" y="3820598"/>
          <a:ext cx="448585" cy="23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</a:t>
          </a:r>
          <a:r>
            <a:rPr lang="it-IT" sz="900" b="0" baseline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 5</a:t>
          </a:r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'</a:t>
          </a:r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0.86791</cdr:x>
      <cdr:y>0.54769</cdr:y>
    </cdr:from>
    <cdr:to>
      <cdr:x>0.91035</cdr:x>
      <cdr:y>0.57933</cdr:y>
    </cdr:to>
    <cdr:sp macro="" textlink="">
      <cdr:nvSpPr>
        <cdr:cNvPr id="147" name="CasellaDiTesto 1"/>
        <cdr:cNvSpPr txBox="1"/>
      </cdr:nvSpPr>
      <cdr:spPr>
        <a:xfrm xmlns:a="http://schemas.openxmlformats.org/drawingml/2006/main">
          <a:off x="9171533" y="4077355"/>
          <a:ext cx="448479" cy="23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</a:t>
          </a:r>
          <a:r>
            <a:rPr lang="it-IT" sz="900" b="0" baseline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 10</a:t>
          </a:r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'</a:t>
          </a:r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0.87346</cdr:x>
      <cdr:y>0.6035</cdr:y>
    </cdr:from>
    <cdr:to>
      <cdr:x>0.90264</cdr:x>
      <cdr:y>0.62751</cdr:y>
    </cdr:to>
    <cdr:sp macro="" textlink="">
      <cdr:nvSpPr>
        <cdr:cNvPr id="148" name="CasellaDiTesto 1"/>
        <cdr:cNvSpPr txBox="1"/>
      </cdr:nvSpPr>
      <cdr:spPr>
        <a:xfrm xmlns:a="http://schemas.openxmlformats.org/drawingml/2006/main">
          <a:off x="9230173" y="4492779"/>
          <a:ext cx="308355" cy="178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_30'</a:t>
          </a:r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 baseline="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it-IT" sz="900">
            <a:solidFill>
              <a:srgbClr val="33CCCC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0.08848</cdr:x>
      <cdr:y>0.90252</cdr:y>
    </cdr:from>
    <cdr:to>
      <cdr:x>0.11666</cdr:x>
      <cdr:y>0.94698</cdr:y>
    </cdr:to>
    <cdr:sp macro="" textlink="">
      <cdr:nvSpPr>
        <cdr:cNvPr id="31" name="Rettangolo 30"/>
        <cdr:cNvSpPr/>
      </cdr:nvSpPr>
      <cdr:spPr>
        <a:xfrm xmlns:a="http://schemas.openxmlformats.org/drawingml/2006/main">
          <a:off x="935935" y="6725478"/>
          <a:ext cx="298174" cy="331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0.28396</cdr:x>
      <cdr:y>0.03723</cdr:y>
    </cdr:from>
    <cdr:to>
      <cdr:x>0.37249</cdr:x>
      <cdr:y>0.07106</cdr:y>
    </cdr:to>
    <cdr:sp macro="" textlink="DATA_ENTRY!$E$34">
      <cdr:nvSpPr>
        <cdr:cNvPr id="63" name="CasellaDiTesto 2"/>
        <cdr:cNvSpPr txBox="1"/>
      </cdr:nvSpPr>
      <cdr:spPr>
        <a:xfrm xmlns:a="http://schemas.openxmlformats.org/drawingml/2006/main">
          <a:off x="3000707" y="277177"/>
          <a:ext cx="935528" cy="251851"/>
        </a:xfrm>
        <a:prstGeom xmlns:a="http://schemas.openxmlformats.org/drawingml/2006/main" prst="roundRect">
          <a:avLst/>
        </a:prstGeom>
        <a:ln xmlns:a="http://schemas.openxmlformats.org/drawingml/2006/main" w="3175">
          <a:solidFill>
            <a:srgbClr val="33CCCC"/>
          </a:solidFill>
        </a:ln>
      </cdr:spPr>
      <cdr:txBody>
        <a:bodyPr xmlns:a="http://schemas.openxmlformats.org/drawingml/2006/main" wrap="square" lIns="90000" tIns="72000" rIns="900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A675DE6-CC73-4689-BFDD-E875924343E4}" type="TxLink">
            <a:rPr lang="en-US" sz="1100" b="0" i="0" u="none" strike="noStrike">
              <a:solidFill>
                <a:srgbClr val="33CCCC"/>
              </a:solidFill>
              <a:latin typeface="Calibri"/>
              <a:cs typeface="Calibri"/>
            </a:rPr>
            <a:pPr/>
            <a:t>03/07/2022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0.57798</cdr:x>
      <cdr:y>0.03723</cdr:y>
    </cdr:from>
    <cdr:to>
      <cdr:x>0.66651</cdr:x>
      <cdr:y>0.07106</cdr:y>
    </cdr:to>
    <cdr:sp macro="" textlink="DATA_ENTRY!$E$90">
      <cdr:nvSpPr>
        <cdr:cNvPr id="77" name="CasellaDiTesto 2"/>
        <cdr:cNvSpPr txBox="1"/>
      </cdr:nvSpPr>
      <cdr:spPr>
        <a:xfrm xmlns:a="http://schemas.openxmlformats.org/drawingml/2006/main">
          <a:off x="6107709" y="277177"/>
          <a:ext cx="935528" cy="251851"/>
        </a:xfrm>
        <a:prstGeom xmlns:a="http://schemas.openxmlformats.org/drawingml/2006/main" prst="roundRect">
          <a:avLst/>
        </a:prstGeom>
        <a:ln xmlns:a="http://schemas.openxmlformats.org/drawingml/2006/main" w="3175">
          <a:solidFill>
            <a:srgbClr val="33CCCC"/>
          </a:solidFill>
        </a:ln>
      </cdr:spPr>
      <cdr:txBody>
        <a:bodyPr xmlns:a="http://schemas.openxmlformats.org/drawingml/2006/main" wrap="square" lIns="36000" rIns="36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0D03072-5485-46D6-B9B4-F8581044C5F1}" type="TxLink">
            <a:rPr lang="en-US" sz="1100" b="0" i="0" u="none" strike="noStrike">
              <a:solidFill>
                <a:srgbClr val="33CCCC"/>
              </a:solidFill>
              <a:latin typeface="Calibri"/>
              <a:cs typeface="Calibri"/>
            </a:rPr>
            <a:pPr/>
            <a:t>28/08/2022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0.72289</cdr:x>
      <cdr:y>0.03723</cdr:y>
    </cdr:from>
    <cdr:to>
      <cdr:x>0.81142</cdr:x>
      <cdr:y>0.07106</cdr:y>
    </cdr:to>
    <cdr:sp macro="" textlink="DATA_ENTRY!$E$118">
      <cdr:nvSpPr>
        <cdr:cNvPr id="81" name="CasellaDiTesto 2"/>
        <cdr:cNvSpPr txBox="1"/>
      </cdr:nvSpPr>
      <cdr:spPr>
        <a:xfrm xmlns:a="http://schemas.openxmlformats.org/drawingml/2006/main">
          <a:off x="7639073" y="277177"/>
          <a:ext cx="935528" cy="251851"/>
        </a:xfrm>
        <a:prstGeom xmlns:a="http://schemas.openxmlformats.org/drawingml/2006/main" prst="roundRect">
          <a:avLst/>
        </a:prstGeom>
        <a:ln xmlns:a="http://schemas.openxmlformats.org/drawingml/2006/main" w="3175">
          <a:solidFill>
            <a:srgbClr val="33CCCC"/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DDF3BD-D30C-4953-B3E3-F8B7CBD487B6}" type="TxLink">
            <a:rPr lang="en-US" sz="1100" b="0" i="0" u="none" strike="noStrike">
              <a:solidFill>
                <a:srgbClr val="33CCCC"/>
              </a:solidFill>
              <a:latin typeface="Calibri"/>
              <a:cs typeface="Calibri"/>
            </a:rPr>
            <a:pPr/>
            <a:t>25/09/2022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0.87318</cdr:x>
      <cdr:y>0.03723</cdr:y>
    </cdr:from>
    <cdr:to>
      <cdr:x>0.96171</cdr:x>
      <cdr:y>0.07106</cdr:y>
    </cdr:to>
    <cdr:sp macro="" textlink="DATA_ENTRY!$E$146">
      <cdr:nvSpPr>
        <cdr:cNvPr id="85" name="CasellaDiTesto 2"/>
        <cdr:cNvSpPr txBox="1"/>
      </cdr:nvSpPr>
      <cdr:spPr>
        <a:xfrm xmlns:a="http://schemas.openxmlformats.org/drawingml/2006/main">
          <a:off x="9227258" y="277177"/>
          <a:ext cx="935528" cy="251851"/>
        </a:xfrm>
        <a:prstGeom xmlns:a="http://schemas.openxmlformats.org/drawingml/2006/main" prst="roundRect">
          <a:avLst/>
        </a:prstGeom>
        <a:ln xmlns:a="http://schemas.openxmlformats.org/drawingml/2006/main" w="3175">
          <a:solidFill>
            <a:srgbClr val="33CCCC"/>
          </a:solidFill>
        </a:ln>
      </cdr:spPr>
      <cdr:txBody>
        <a:bodyPr xmlns:a="http://schemas.openxmlformats.org/drawingml/2006/main" wrap="square" lIns="36000" rIns="36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CF1FCE-4731-4FD3-8BA8-F3EC4485CAB6}" type="TxLink">
            <a:rPr lang="en-US" sz="1100" b="0" i="0" u="none" strike="noStrike">
              <a:solidFill>
                <a:srgbClr val="33CCCC"/>
              </a:solidFill>
              <a:latin typeface="Calibri"/>
              <a:cs typeface="Calibri"/>
            </a:rPr>
            <a:pPr/>
            <a:t>23/10/2022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0.1386</cdr:x>
      <cdr:y>0.03723</cdr:y>
    </cdr:from>
    <cdr:to>
      <cdr:x>0.22713</cdr:x>
      <cdr:y>0.07106</cdr:y>
    </cdr:to>
    <cdr:sp macro="" textlink="DATA_ENTRY!$E$6">
      <cdr:nvSpPr>
        <cdr:cNvPr id="11" name="CasellaDiTesto 10"/>
        <cdr:cNvSpPr txBox="1"/>
      </cdr:nvSpPr>
      <cdr:spPr>
        <a:xfrm xmlns:a="http://schemas.openxmlformats.org/drawingml/2006/main">
          <a:off x="1464596" y="277177"/>
          <a:ext cx="935528" cy="251851"/>
        </a:xfrm>
        <a:prstGeom xmlns:a="http://schemas.openxmlformats.org/drawingml/2006/main" prst="roundRect">
          <a:avLst/>
        </a:prstGeom>
        <a:ln xmlns:a="http://schemas.openxmlformats.org/drawingml/2006/main" w="3175">
          <a:solidFill>
            <a:srgbClr val="33CCCC"/>
          </a:solidFill>
        </a:ln>
      </cdr:spPr>
      <cdr:txBody>
        <a:bodyPr xmlns:a="http://schemas.openxmlformats.org/drawingml/2006/main" vertOverflow="clip" wrap="square" lIns="72000" tIns="0" rIns="72000" bIns="0" rtlCol="0" anchor="ctr" anchorCtr="0"/>
        <a:lstStyle xmlns:a="http://schemas.openxmlformats.org/drawingml/2006/main"/>
        <a:p xmlns:a="http://schemas.openxmlformats.org/drawingml/2006/main">
          <a:fld id="{B3462EDD-CFB2-4BD7-8FBA-9740D89A8B74}" type="TxLink">
            <a:rPr lang="en-US" sz="1100" b="0" i="0" u="none" strike="noStrike">
              <a:solidFill>
                <a:srgbClr val="33CCCC"/>
              </a:solidFill>
              <a:latin typeface="Calibri"/>
              <a:cs typeface="Calibri"/>
            </a:rPr>
            <a:pPr/>
            <a:t>05/06/2022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0.43302</cdr:x>
      <cdr:y>0.03723</cdr:y>
    </cdr:from>
    <cdr:to>
      <cdr:x>0.52155</cdr:x>
      <cdr:y>0.07106</cdr:y>
    </cdr:to>
    <cdr:sp macro="" textlink="DATA_ENTRY!$E$62">
      <cdr:nvSpPr>
        <cdr:cNvPr id="143" name="CasellaDiTesto 2"/>
        <cdr:cNvSpPr txBox="1"/>
      </cdr:nvSpPr>
      <cdr:spPr>
        <a:xfrm xmlns:a="http://schemas.openxmlformats.org/drawingml/2006/main">
          <a:off x="4575843" y="277177"/>
          <a:ext cx="935528" cy="251851"/>
        </a:xfrm>
        <a:prstGeom xmlns:a="http://schemas.openxmlformats.org/drawingml/2006/main" prst="roundRect">
          <a:avLst/>
        </a:prstGeom>
        <a:ln xmlns:a="http://schemas.openxmlformats.org/drawingml/2006/main" w="3175">
          <a:solidFill>
            <a:srgbClr val="33CCCC"/>
          </a:solidFill>
        </a:ln>
      </cdr:spPr>
      <cdr:txBody>
        <a:bodyPr xmlns:a="http://schemas.openxmlformats.org/drawingml/2006/main" wrap="square" lIns="46800" tIns="72000" rIns="46800" bIns="7200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B3117F1-6C05-4D3D-9098-559BD77BAAF8}" type="TxLink">
            <a:rPr lang="en-US" sz="1100" b="0" i="0" u="none" strike="noStrike">
              <a:solidFill>
                <a:srgbClr val="33CCCC"/>
              </a:solidFill>
              <a:latin typeface="Calibri"/>
              <a:cs typeface="Calibri"/>
            </a:rPr>
            <a:pPr/>
            <a:t>31/07/2022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0.88993</cdr:x>
      <cdr:y>0.62472</cdr:y>
    </cdr:from>
    <cdr:to>
      <cdr:x>0.93782</cdr:x>
      <cdr:y>0.64818</cdr:y>
    </cdr:to>
    <cdr:sp macro="" textlink="">
      <cdr:nvSpPr>
        <cdr:cNvPr id="141" name="CasellaDiTesto 140"/>
        <cdr:cNvSpPr txBox="1"/>
      </cdr:nvSpPr>
      <cdr:spPr>
        <a:xfrm xmlns:a="http://schemas.openxmlformats.org/drawingml/2006/main">
          <a:off x="9404224" y="4650805"/>
          <a:ext cx="506071" cy="1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 b="0" baseline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HOURS</a:t>
          </a:r>
          <a:endParaRPr lang="it-IT" sz="900" b="0">
            <a:solidFill>
              <a:schemeClr val="tx2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0.87248</cdr:x>
      <cdr:y>0.6454</cdr:y>
    </cdr:from>
    <cdr:to>
      <cdr:x>0.89646</cdr:x>
      <cdr:y>0.67316</cdr:y>
    </cdr:to>
    <cdr:sp macro="" textlink="">
      <cdr:nvSpPr>
        <cdr:cNvPr id="142" name="CasellaDiTesto 141"/>
        <cdr:cNvSpPr txBox="1"/>
      </cdr:nvSpPr>
      <cdr:spPr>
        <a:xfrm xmlns:a="http://schemas.openxmlformats.org/drawingml/2006/main">
          <a:off x="9219795" y="4804759"/>
          <a:ext cx="253405" cy="206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it-IT" sz="900" b="0">
              <a:solidFill>
                <a:srgbClr val="33CCCC"/>
              </a:solidFill>
              <a:latin typeface="Arial" panose="020B0604020202020204" pitchFamily="34" charset="0"/>
              <a:cs typeface="Arial" panose="020B0604020202020204" pitchFamily="34" charset="0"/>
            </a:rPr>
            <a:t>__1°</a:t>
          </a:r>
        </a:p>
      </cdr:txBody>
    </cdr:sp>
  </cdr:relSizeAnchor>
  <cdr:relSizeAnchor xmlns:cdr="http://schemas.openxmlformats.org/drawingml/2006/chartDrawing">
    <cdr:from>
      <cdr:x>0.00481</cdr:x>
      <cdr:y>0.00683</cdr:y>
    </cdr:from>
    <cdr:to>
      <cdr:x>0.09334</cdr:x>
      <cdr:y>0.04066</cdr:y>
    </cdr:to>
    <cdr:sp macro="" textlink="GENERAL!$D$3">
      <cdr:nvSpPr>
        <cdr:cNvPr id="144" name="CasellaDiTesto 1"/>
        <cdr:cNvSpPr txBox="1"/>
      </cdr:nvSpPr>
      <cdr:spPr>
        <a:xfrm xmlns:a="http://schemas.openxmlformats.org/drawingml/2006/main">
          <a:off x="50800" y="50800"/>
          <a:ext cx="935303" cy="251662"/>
        </a:xfrm>
        <a:prstGeom xmlns:a="http://schemas.openxmlformats.org/drawingml/2006/main" prst="roundRect">
          <a:avLst/>
        </a:prstGeom>
        <a:ln xmlns:a="http://schemas.openxmlformats.org/drawingml/2006/main" w="3175">
          <a:noFill/>
        </a:ln>
      </cdr:spPr>
      <cdr:txBody>
        <a:bodyPr xmlns:a="http://schemas.openxmlformats.org/drawingml/2006/main" wrap="square" lIns="72000" tIns="0" rIns="7200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C5E91F-A384-4167-B7DC-8C22E12B14B2}" type="TxLink">
            <a:rPr lang="en-US" sz="1400" b="0" i="0" u="none" strike="noStrike">
              <a:solidFill>
                <a:srgbClr val="33CCCC"/>
              </a:solidFill>
              <a:latin typeface="Cambria"/>
              <a:ea typeface="Cambria"/>
            </a:rPr>
            <a:pPr/>
            <a:t> </a:t>
          </a:fld>
          <a:endParaRPr lang="it-IT" sz="1100">
            <a:solidFill>
              <a:srgbClr val="33CCCC"/>
            </a:solidFill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0.14113</cdr:x>
      <cdr:y>0.09349</cdr:y>
    </cdr:from>
    <cdr:to>
      <cdr:x>0.14113</cdr:x>
      <cdr:y>0.11038</cdr:y>
    </cdr:to>
    <cdr:cxnSp macro="">
      <cdr:nvCxnSpPr>
        <cdr:cNvPr id="18" name="Connettore 1 17">
          <a:extLst xmlns:a="http://schemas.openxmlformats.org/drawingml/2006/main">
            <a:ext uri="{FF2B5EF4-FFF2-40B4-BE49-F238E27FC236}">
              <a16:creationId xmlns:a16="http://schemas.microsoft.com/office/drawing/2014/main" id="{2E894F4C-A600-46BF-B373-F485CB67F41F}"/>
            </a:ext>
          </a:extLst>
        </cdr:cNvPr>
        <cdr:cNvCxnSpPr/>
      </cdr:nvCxnSpPr>
      <cdr:spPr>
        <a:xfrm xmlns:a="http://schemas.openxmlformats.org/drawingml/2006/main">
          <a:off x="1491346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0.17765</cdr:x>
      <cdr:y>0.09349</cdr:y>
    </cdr:from>
    <cdr:to>
      <cdr:x>0.17765</cdr:x>
      <cdr:y>0.11038</cdr:y>
    </cdr:to>
    <cdr:cxnSp macro="">
      <cdr:nvCxnSpPr>
        <cdr:cNvPr id="154" name="Connettore 1 153">
          <a:extLst xmlns:a="http://schemas.openxmlformats.org/drawingml/2006/main">
            <a:ext uri="{FF2B5EF4-FFF2-40B4-BE49-F238E27FC236}">
              <a16:creationId xmlns:a16="http://schemas.microsoft.com/office/drawing/2014/main" id="{665253E6-022F-43C6-87A1-813502208FEB}"/>
            </a:ext>
          </a:extLst>
        </cdr:cNvPr>
        <cdr:cNvCxnSpPr/>
      </cdr:nvCxnSpPr>
      <cdr:spPr>
        <a:xfrm xmlns:a="http://schemas.openxmlformats.org/drawingml/2006/main">
          <a:off x="1877342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0.21446</cdr:x>
      <cdr:y>0.09349</cdr:y>
    </cdr:from>
    <cdr:to>
      <cdr:x>0.21446</cdr:x>
      <cdr:y>0.11038</cdr:y>
    </cdr:to>
    <cdr:cxnSp macro="">
      <cdr:nvCxnSpPr>
        <cdr:cNvPr id="155" name="Connettore 1 154">
          <a:extLst xmlns:a="http://schemas.openxmlformats.org/drawingml/2006/main">
            <a:ext uri="{FF2B5EF4-FFF2-40B4-BE49-F238E27FC236}">
              <a16:creationId xmlns:a16="http://schemas.microsoft.com/office/drawing/2014/main" id="{41F7023D-39CA-422B-AB31-727DE3317619}"/>
            </a:ext>
          </a:extLst>
        </cdr:cNvPr>
        <cdr:cNvCxnSpPr/>
      </cdr:nvCxnSpPr>
      <cdr:spPr>
        <a:xfrm xmlns:a="http://schemas.openxmlformats.org/drawingml/2006/main">
          <a:off x="2266261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0.25099</cdr:x>
      <cdr:y>0.09349</cdr:y>
    </cdr:from>
    <cdr:to>
      <cdr:x>0.25099</cdr:x>
      <cdr:y>0.11038</cdr:y>
    </cdr:to>
    <cdr:cxnSp macro="">
      <cdr:nvCxnSpPr>
        <cdr:cNvPr id="156" name="Connettore 1 155">
          <a:extLst xmlns:a="http://schemas.openxmlformats.org/drawingml/2006/main">
            <a:ext uri="{FF2B5EF4-FFF2-40B4-BE49-F238E27FC236}">
              <a16:creationId xmlns:a16="http://schemas.microsoft.com/office/drawing/2014/main" id="{F90F84FD-39BD-422D-B0F9-0998F9D1ADA0}"/>
            </a:ext>
          </a:extLst>
        </cdr:cNvPr>
        <cdr:cNvCxnSpPr/>
      </cdr:nvCxnSpPr>
      <cdr:spPr>
        <a:xfrm xmlns:a="http://schemas.openxmlformats.org/drawingml/2006/main">
          <a:off x="2652257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0.28724</cdr:x>
      <cdr:y>0.09349</cdr:y>
    </cdr:from>
    <cdr:to>
      <cdr:x>0.28724</cdr:x>
      <cdr:y>0.11038</cdr:y>
    </cdr:to>
    <cdr:cxnSp macro="">
      <cdr:nvCxnSpPr>
        <cdr:cNvPr id="157" name="Connettore 1 156">
          <a:extLst xmlns:a="http://schemas.openxmlformats.org/drawingml/2006/main">
            <a:ext uri="{FF2B5EF4-FFF2-40B4-BE49-F238E27FC236}">
              <a16:creationId xmlns:a16="http://schemas.microsoft.com/office/drawing/2014/main" id="{4B0A9B8A-BFBA-4823-B7E8-31478D2111F8}"/>
            </a:ext>
          </a:extLst>
        </cdr:cNvPr>
        <cdr:cNvCxnSpPr/>
      </cdr:nvCxnSpPr>
      <cdr:spPr>
        <a:xfrm xmlns:a="http://schemas.openxmlformats.org/drawingml/2006/main">
          <a:off x="3035328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0.32376</cdr:x>
      <cdr:y>0.09349</cdr:y>
    </cdr:from>
    <cdr:to>
      <cdr:x>0.32376</cdr:x>
      <cdr:y>0.11038</cdr:y>
    </cdr:to>
    <cdr:cxnSp macro="">
      <cdr:nvCxnSpPr>
        <cdr:cNvPr id="158" name="Connettore 1 157">
          <a:extLst xmlns:a="http://schemas.openxmlformats.org/drawingml/2006/main">
            <a:ext uri="{FF2B5EF4-FFF2-40B4-BE49-F238E27FC236}">
              <a16:creationId xmlns:a16="http://schemas.microsoft.com/office/drawing/2014/main" id="{43A93C92-1601-464F-99C7-20ECC505BD84}"/>
            </a:ext>
          </a:extLst>
        </cdr:cNvPr>
        <cdr:cNvCxnSpPr/>
      </cdr:nvCxnSpPr>
      <cdr:spPr>
        <a:xfrm xmlns:a="http://schemas.openxmlformats.org/drawingml/2006/main">
          <a:off x="3421324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0.36057</cdr:x>
      <cdr:y>0.09349</cdr:y>
    </cdr:from>
    <cdr:to>
      <cdr:x>0.36057</cdr:x>
      <cdr:y>0.11038</cdr:y>
    </cdr:to>
    <cdr:cxnSp macro="">
      <cdr:nvCxnSpPr>
        <cdr:cNvPr id="159" name="Connettore 1 158">
          <a:extLst xmlns:a="http://schemas.openxmlformats.org/drawingml/2006/main">
            <a:ext uri="{FF2B5EF4-FFF2-40B4-BE49-F238E27FC236}">
              <a16:creationId xmlns:a16="http://schemas.microsoft.com/office/drawing/2014/main" id="{E7A7CC0A-271C-4A35-B998-998E0CCA6098}"/>
            </a:ext>
          </a:extLst>
        </cdr:cNvPr>
        <cdr:cNvCxnSpPr/>
      </cdr:nvCxnSpPr>
      <cdr:spPr>
        <a:xfrm xmlns:a="http://schemas.openxmlformats.org/drawingml/2006/main">
          <a:off x="3810243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0.39709</cdr:x>
      <cdr:y>0.09349</cdr:y>
    </cdr:from>
    <cdr:to>
      <cdr:x>0.39709</cdr:x>
      <cdr:y>0.11038</cdr:y>
    </cdr:to>
    <cdr:cxnSp macro="">
      <cdr:nvCxnSpPr>
        <cdr:cNvPr id="160" name="Connettore 1 159">
          <a:extLst xmlns:a="http://schemas.openxmlformats.org/drawingml/2006/main">
            <a:ext uri="{FF2B5EF4-FFF2-40B4-BE49-F238E27FC236}">
              <a16:creationId xmlns:a16="http://schemas.microsoft.com/office/drawing/2014/main" id="{7E80B8B7-7C5D-4280-B826-B13F3B0BC3B4}"/>
            </a:ext>
          </a:extLst>
        </cdr:cNvPr>
        <cdr:cNvCxnSpPr/>
      </cdr:nvCxnSpPr>
      <cdr:spPr>
        <a:xfrm xmlns:a="http://schemas.openxmlformats.org/drawingml/2006/main">
          <a:off x="4196239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0.43279</cdr:x>
      <cdr:y>0.09349</cdr:y>
    </cdr:from>
    <cdr:to>
      <cdr:x>0.43279</cdr:x>
      <cdr:y>0.11038</cdr:y>
    </cdr:to>
    <cdr:cxnSp macro="">
      <cdr:nvCxnSpPr>
        <cdr:cNvPr id="161" name="Connettore 1 160">
          <a:extLst xmlns:a="http://schemas.openxmlformats.org/drawingml/2006/main">
            <a:ext uri="{FF2B5EF4-FFF2-40B4-BE49-F238E27FC236}">
              <a16:creationId xmlns:a16="http://schemas.microsoft.com/office/drawing/2014/main" id="{397EA434-FFBA-4F48-89E7-37D1ECDF3FC4}"/>
            </a:ext>
          </a:extLst>
        </cdr:cNvPr>
        <cdr:cNvCxnSpPr/>
      </cdr:nvCxnSpPr>
      <cdr:spPr>
        <a:xfrm xmlns:a="http://schemas.openxmlformats.org/drawingml/2006/main">
          <a:off x="4573463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0.46932</cdr:x>
      <cdr:y>0.09349</cdr:y>
    </cdr:from>
    <cdr:to>
      <cdr:x>0.46932</cdr:x>
      <cdr:y>0.11038</cdr:y>
    </cdr:to>
    <cdr:cxnSp macro="">
      <cdr:nvCxnSpPr>
        <cdr:cNvPr id="162" name="Connettore 1 161">
          <a:extLst xmlns:a="http://schemas.openxmlformats.org/drawingml/2006/main">
            <a:ext uri="{FF2B5EF4-FFF2-40B4-BE49-F238E27FC236}">
              <a16:creationId xmlns:a16="http://schemas.microsoft.com/office/drawing/2014/main" id="{CF0A34D9-CFF7-4572-9C80-24E8DF2177E2}"/>
            </a:ext>
          </a:extLst>
        </cdr:cNvPr>
        <cdr:cNvCxnSpPr/>
      </cdr:nvCxnSpPr>
      <cdr:spPr>
        <a:xfrm xmlns:a="http://schemas.openxmlformats.org/drawingml/2006/main">
          <a:off x="4959459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0.50612</cdr:x>
      <cdr:y>0.09349</cdr:y>
    </cdr:from>
    <cdr:to>
      <cdr:x>0.50612</cdr:x>
      <cdr:y>0.11038</cdr:y>
    </cdr:to>
    <cdr:cxnSp macro="">
      <cdr:nvCxnSpPr>
        <cdr:cNvPr id="164" name="Connettore 1 163">
          <a:extLst xmlns:a="http://schemas.openxmlformats.org/drawingml/2006/main">
            <a:ext uri="{FF2B5EF4-FFF2-40B4-BE49-F238E27FC236}">
              <a16:creationId xmlns:a16="http://schemas.microsoft.com/office/drawing/2014/main" id="{642D25A6-BB4A-4899-9E05-5E89A5E4F148}"/>
            </a:ext>
          </a:extLst>
        </cdr:cNvPr>
        <cdr:cNvCxnSpPr/>
      </cdr:nvCxnSpPr>
      <cdr:spPr>
        <a:xfrm xmlns:a="http://schemas.openxmlformats.org/drawingml/2006/main">
          <a:off x="5348378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0.54265</cdr:x>
      <cdr:y>0.09349</cdr:y>
    </cdr:from>
    <cdr:to>
      <cdr:x>0.54265</cdr:x>
      <cdr:y>0.11038</cdr:y>
    </cdr:to>
    <cdr:cxnSp macro="">
      <cdr:nvCxnSpPr>
        <cdr:cNvPr id="167" name="Connettore 1 166">
          <a:extLst xmlns:a="http://schemas.openxmlformats.org/drawingml/2006/main">
            <a:ext uri="{FF2B5EF4-FFF2-40B4-BE49-F238E27FC236}">
              <a16:creationId xmlns:a16="http://schemas.microsoft.com/office/drawing/2014/main" id="{0E0E56C2-58D9-49F7-8F7F-EAEEF26351EB}"/>
            </a:ext>
          </a:extLst>
        </cdr:cNvPr>
        <cdr:cNvCxnSpPr/>
      </cdr:nvCxnSpPr>
      <cdr:spPr>
        <a:xfrm xmlns:a="http://schemas.openxmlformats.org/drawingml/2006/main">
          <a:off x="5734374" y="695962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0.5789</cdr:x>
      <cdr:y>0.09466</cdr:y>
    </cdr:from>
    <cdr:to>
      <cdr:x>0.5789</cdr:x>
      <cdr:y>0.11155</cdr:y>
    </cdr:to>
    <cdr:cxnSp macro="">
      <cdr:nvCxnSpPr>
        <cdr:cNvPr id="168" name="Connettore 1 167">
          <a:extLst xmlns:a="http://schemas.openxmlformats.org/drawingml/2006/main">
            <a:ext uri="{FF2B5EF4-FFF2-40B4-BE49-F238E27FC236}">
              <a16:creationId xmlns:a16="http://schemas.microsoft.com/office/drawing/2014/main" id="{C7FD7B0B-F8D7-4E80-A042-906336940CEB}"/>
            </a:ext>
          </a:extLst>
        </cdr:cNvPr>
        <cdr:cNvCxnSpPr/>
      </cdr:nvCxnSpPr>
      <cdr:spPr>
        <a:xfrm xmlns:a="http://schemas.openxmlformats.org/drawingml/2006/main">
          <a:off x="6117444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0.61543</cdr:x>
      <cdr:y>0.09466</cdr:y>
    </cdr:from>
    <cdr:to>
      <cdr:x>0.61543</cdr:x>
      <cdr:y>0.11155</cdr:y>
    </cdr:to>
    <cdr:cxnSp macro="">
      <cdr:nvCxnSpPr>
        <cdr:cNvPr id="169" name="Connettore 1 168">
          <a:extLst xmlns:a="http://schemas.openxmlformats.org/drawingml/2006/main">
            <a:ext uri="{FF2B5EF4-FFF2-40B4-BE49-F238E27FC236}">
              <a16:creationId xmlns:a16="http://schemas.microsoft.com/office/drawing/2014/main" id="{42775D66-2FC8-4172-A968-22BAD13CC6CB}"/>
            </a:ext>
          </a:extLst>
        </cdr:cNvPr>
        <cdr:cNvCxnSpPr/>
      </cdr:nvCxnSpPr>
      <cdr:spPr>
        <a:xfrm xmlns:a="http://schemas.openxmlformats.org/drawingml/2006/main">
          <a:off x="6503440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0.65223</cdr:x>
      <cdr:y>0.09466</cdr:y>
    </cdr:from>
    <cdr:to>
      <cdr:x>0.65223</cdr:x>
      <cdr:y>0.11155</cdr:y>
    </cdr:to>
    <cdr:cxnSp macro="">
      <cdr:nvCxnSpPr>
        <cdr:cNvPr id="170" name="Connettore 1 169">
          <a:extLst xmlns:a="http://schemas.openxmlformats.org/drawingml/2006/main">
            <a:ext uri="{FF2B5EF4-FFF2-40B4-BE49-F238E27FC236}">
              <a16:creationId xmlns:a16="http://schemas.microsoft.com/office/drawing/2014/main" id="{CD436AA1-88F4-4921-B849-CCA4EF047B10}"/>
            </a:ext>
          </a:extLst>
        </cdr:cNvPr>
        <cdr:cNvCxnSpPr/>
      </cdr:nvCxnSpPr>
      <cdr:spPr>
        <a:xfrm xmlns:a="http://schemas.openxmlformats.org/drawingml/2006/main">
          <a:off x="6892359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0.68876</cdr:x>
      <cdr:y>0.09466</cdr:y>
    </cdr:from>
    <cdr:to>
      <cdr:x>0.68876</cdr:x>
      <cdr:y>0.11155</cdr:y>
    </cdr:to>
    <cdr:cxnSp macro="">
      <cdr:nvCxnSpPr>
        <cdr:cNvPr id="171" name="Connettore 1 170">
          <a:extLst xmlns:a="http://schemas.openxmlformats.org/drawingml/2006/main">
            <a:ext uri="{FF2B5EF4-FFF2-40B4-BE49-F238E27FC236}">
              <a16:creationId xmlns:a16="http://schemas.microsoft.com/office/drawing/2014/main" id="{CA065D95-8F2D-4B5B-9485-89D8F98ABCA0}"/>
            </a:ext>
          </a:extLst>
        </cdr:cNvPr>
        <cdr:cNvCxnSpPr/>
      </cdr:nvCxnSpPr>
      <cdr:spPr>
        <a:xfrm xmlns:a="http://schemas.openxmlformats.org/drawingml/2006/main">
          <a:off x="7278355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0.72501</cdr:x>
      <cdr:y>0.09466</cdr:y>
    </cdr:from>
    <cdr:to>
      <cdr:x>0.72501</cdr:x>
      <cdr:y>0.11155</cdr:y>
    </cdr:to>
    <cdr:cxnSp macro="">
      <cdr:nvCxnSpPr>
        <cdr:cNvPr id="172" name="Connettore 1 171">
          <a:extLst xmlns:a="http://schemas.openxmlformats.org/drawingml/2006/main">
            <a:ext uri="{FF2B5EF4-FFF2-40B4-BE49-F238E27FC236}">
              <a16:creationId xmlns:a16="http://schemas.microsoft.com/office/drawing/2014/main" id="{B3EDD66E-3123-4069-B5F6-090B6A9CFEFC}"/>
            </a:ext>
          </a:extLst>
        </cdr:cNvPr>
        <cdr:cNvCxnSpPr/>
      </cdr:nvCxnSpPr>
      <cdr:spPr>
        <a:xfrm xmlns:a="http://schemas.openxmlformats.org/drawingml/2006/main">
          <a:off x="7661426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0.76154</cdr:x>
      <cdr:y>0.09466</cdr:y>
    </cdr:from>
    <cdr:to>
      <cdr:x>0.76154</cdr:x>
      <cdr:y>0.11155</cdr:y>
    </cdr:to>
    <cdr:cxnSp macro="">
      <cdr:nvCxnSpPr>
        <cdr:cNvPr id="173" name="Connettore 1 172">
          <a:extLst xmlns:a="http://schemas.openxmlformats.org/drawingml/2006/main">
            <a:ext uri="{FF2B5EF4-FFF2-40B4-BE49-F238E27FC236}">
              <a16:creationId xmlns:a16="http://schemas.microsoft.com/office/drawing/2014/main" id="{6D6563DF-C603-418B-BB36-4F73956F9753}"/>
            </a:ext>
          </a:extLst>
        </cdr:cNvPr>
        <cdr:cNvCxnSpPr/>
      </cdr:nvCxnSpPr>
      <cdr:spPr>
        <a:xfrm xmlns:a="http://schemas.openxmlformats.org/drawingml/2006/main">
          <a:off x="8047422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0.79834</cdr:x>
      <cdr:y>0.09466</cdr:y>
    </cdr:from>
    <cdr:to>
      <cdr:x>0.79834</cdr:x>
      <cdr:y>0.11155</cdr:y>
    </cdr:to>
    <cdr:cxnSp macro="">
      <cdr:nvCxnSpPr>
        <cdr:cNvPr id="174" name="Connettore 1 173">
          <a:extLst xmlns:a="http://schemas.openxmlformats.org/drawingml/2006/main">
            <a:ext uri="{FF2B5EF4-FFF2-40B4-BE49-F238E27FC236}">
              <a16:creationId xmlns:a16="http://schemas.microsoft.com/office/drawing/2014/main" id="{8F046EF9-9626-4237-BA3A-6342A59B7747}"/>
            </a:ext>
          </a:extLst>
        </cdr:cNvPr>
        <cdr:cNvCxnSpPr/>
      </cdr:nvCxnSpPr>
      <cdr:spPr>
        <a:xfrm xmlns:a="http://schemas.openxmlformats.org/drawingml/2006/main">
          <a:off x="8436341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0.83487</cdr:x>
      <cdr:y>0.09466</cdr:y>
    </cdr:from>
    <cdr:to>
      <cdr:x>0.83487</cdr:x>
      <cdr:y>0.11155</cdr:y>
    </cdr:to>
    <cdr:cxnSp macro="">
      <cdr:nvCxnSpPr>
        <cdr:cNvPr id="175" name="Connettore 1 174">
          <a:extLst xmlns:a="http://schemas.openxmlformats.org/drawingml/2006/main">
            <a:ext uri="{FF2B5EF4-FFF2-40B4-BE49-F238E27FC236}">
              <a16:creationId xmlns:a16="http://schemas.microsoft.com/office/drawing/2014/main" id="{D3916C19-8F46-44C6-921F-61975510F9E0}"/>
            </a:ext>
          </a:extLst>
        </cdr:cNvPr>
        <cdr:cNvCxnSpPr/>
      </cdr:nvCxnSpPr>
      <cdr:spPr>
        <a:xfrm xmlns:a="http://schemas.openxmlformats.org/drawingml/2006/main">
          <a:off x="8822337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0.87139</cdr:x>
      <cdr:y>0.09466</cdr:y>
    </cdr:from>
    <cdr:to>
      <cdr:x>0.87139</cdr:x>
      <cdr:y>0.11155</cdr:y>
    </cdr:to>
    <cdr:cxnSp macro="">
      <cdr:nvCxnSpPr>
        <cdr:cNvPr id="176" name="Connettore 1 175">
          <a:extLst xmlns:a="http://schemas.openxmlformats.org/drawingml/2006/main">
            <a:ext uri="{FF2B5EF4-FFF2-40B4-BE49-F238E27FC236}">
              <a16:creationId xmlns:a16="http://schemas.microsoft.com/office/drawing/2014/main" id="{B34BB9A4-2A9F-4D23-8D06-FF778FE5AE76}"/>
            </a:ext>
          </a:extLst>
        </cdr:cNvPr>
        <cdr:cNvCxnSpPr/>
      </cdr:nvCxnSpPr>
      <cdr:spPr>
        <a:xfrm xmlns:a="http://schemas.openxmlformats.org/drawingml/2006/main">
          <a:off x="9208332" y="704734"/>
          <a:ext cx="0" cy="1257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33CCC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0.14059</cdr:x>
      <cdr:y>0.08433</cdr:y>
    </cdr:from>
    <cdr:to>
      <cdr:x>0.15261</cdr:x>
      <cdr:y>0.10847</cdr:y>
    </cdr:to>
    <cdr:sp macro="" textlink="">
      <cdr:nvSpPr>
        <cdr:cNvPr id="26" name="CasellaDiTesto 25"/>
        <cdr:cNvSpPr txBox="1"/>
      </cdr:nvSpPr>
      <cdr:spPr>
        <a:xfrm xmlns:a="http://schemas.openxmlformats.org/drawingml/2006/main">
          <a:off x="1485660" y="627812"/>
          <a:ext cx="127000" cy="17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it-IT" sz="800" b="0">
              <a:solidFill>
                <a:srgbClr val="33CCCC"/>
              </a:solidFill>
              <a:latin typeface="+mn-lt"/>
              <a:cs typeface="Calibri Light" panose="020F0302020204030204" pitchFamily="34" charset="0"/>
            </a:rPr>
            <a:t>L</a:t>
          </a:r>
        </a:p>
      </cdr:txBody>
    </cdr:sp>
  </cdr:relSizeAnchor>
  <cdr:relSizeAnchor xmlns:cdr="http://schemas.openxmlformats.org/drawingml/2006/chartDrawing">
    <cdr:from>
      <cdr:x>0.15125</cdr:x>
      <cdr:y>0.08433</cdr:y>
    </cdr:from>
    <cdr:to>
      <cdr:x>0.16327</cdr:x>
      <cdr:y>0.10847</cdr:y>
    </cdr:to>
    <cdr:sp macro="" textlink="">
      <cdr:nvSpPr>
        <cdr:cNvPr id="177" name="CasellaDiTesto 176"/>
        <cdr:cNvSpPr txBox="1"/>
      </cdr:nvSpPr>
      <cdr:spPr>
        <a:xfrm xmlns:a="http://schemas.openxmlformats.org/drawingml/2006/main">
          <a:off x="1598282" y="627812"/>
          <a:ext cx="127000" cy="17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it-IT" sz="800" b="0">
              <a:solidFill>
                <a:srgbClr val="33CCCC"/>
              </a:solidFill>
              <a:latin typeface="+mn-lt"/>
              <a:cs typeface="Calibri Light" panose="020F0302020204030204" pitchFamily="34" charset="0"/>
            </a:rPr>
            <a:t>M</a:t>
          </a:r>
        </a:p>
      </cdr:txBody>
    </cdr:sp>
  </cdr:relSizeAnchor>
  <cdr:relSizeAnchor xmlns:cdr="http://schemas.openxmlformats.org/drawingml/2006/chartDrawing">
    <cdr:from>
      <cdr:x>0.16122</cdr:x>
      <cdr:y>0.08433</cdr:y>
    </cdr:from>
    <cdr:to>
      <cdr:x>0.17324</cdr:x>
      <cdr:y>0.10847</cdr:y>
    </cdr:to>
    <cdr:sp macro="" textlink="">
      <cdr:nvSpPr>
        <cdr:cNvPr id="178" name="CasellaDiTesto 177"/>
        <cdr:cNvSpPr txBox="1"/>
      </cdr:nvSpPr>
      <cdr:spPr>
        <a:xfrm xmlns:a="http://schemas.openxmlformats.org/drawingml/2006/main">
          <a:off x="1703716" y="627812"/>
          <a:ext cx="127000" cy="17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it-IT" sz="800" b="0">
              <a:solidFill>
                <a:srgbClr val="33CCCC"/>
              </a:solidFill>
              <a:latin typeface="+mn-lt"/>
              <a:cs typeface="Calibri Light" panose="020F0302020204030204" pitchFamily="34" charset="0"/>
            </a:rPr>
            <a:t>V</a:t>
          </a:r>
        </a:p>
      </cdr:txBody>
    </cdr:sp>
  </cdr:relSizeAnchor>
  <cdr:relSizeAnchor xmlns:cdr="http://schemas.openxmlformats.org/drawingml/2006/chartDrawing">
    <cdr:from>
      <cdr:x>0.16893</cdr:x>
      <cdr:y>0.06792</cdr:y>
    </cdr:from>
    <cdr:to>
      <cdr:x>0.18594</cdr:x>
      <cdr:y>0.10043</cdr:y>
    </cdr:to>
    <cdr:sp macro="" textlink="">
      <cdr:nvSpPr>
        <cdr:cNvPr id="179" name="CasellaDiTesto 178"/>
        <cdr:cNvSpPr txBox="1"/>
      </cdr:nvSpPr>
      <cdr:spPr>
        <a:xfrm xmlns:a="http://schemas.openxmlformats.org/drawingml/2006/main" rot="16200000">
          <a:off x="1754035" y="536755"/>
          <a:ext cx="242020" cy="179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it-IT" sz="800" b="0">
              <a:solidFill>
                <a:srgbClr val="33CCCC"/>
              </a:solidFill>
              <a:latin typeface="+mn-lt"/>
              <a:cs typeface="Calibri Light" panose="020F0302020204030204" pitchFamily="34" charset="0"/>
            </a:rPr>
            <a:t>Do</a:t>
          </a:r>
        </a:p>
      </cdr:txBody>
    </cdr:sp>
  </cdr:relSizeAnchor>
  <cdr:relSizeAnchor xmlns:cdr="http://schemas.openxmlformats.org/drawingml/2006/chartDrawing">
    <cdr:from>
      <cdr:x>0.13566</cdr:x>
      <cdr:y>0.22395</cdr:y>
    </cdr:from>
    <cdr:to>
      <cdr:x>0.24762</cdr:x>
      <cdr:y>0.2808</cdr:y>
    </cdr:to>
    <cdr:cxnSp macro="">
      <cdr:nvCxnSpPr>
        <cdr:cNvPr id="10" name="Connettore diritto 9">
          <a:extLst xmlns:a="http://schemas.openxmlformats.org/drawingml/2006/main">
            <a:ext uri="{FF2B5EF4-FFF2-40B4-BE49-F238E27FC236}">
              <a16:creationId xmlns:a16="http://schemas.microsoft.com/office/drawing/2014/main" id="{636CB3AF-A46E-ADAA-F5DC-B421FD0DC37E}"/>
            </a:ext>
          </a:extLst>
        </cdr:cNvPr>
        <cdr:cNvCxnSpPr/>
      </cdr:nvCxnSpPr>
      <cdr:spPr>
        <a:xfrm xmlns:a="http://schemas.openxmlformats.org/drawingml/2006/main" flipV="1">
          <a:off x="1431985" y="1664898"/>
          <a:ext cx="1181819" cy="4226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0.14792</cdr:x>
      <cdr:y>0.32838</cdr:y>
    </cdr:from>
    <cdr:to>
      <cdr:x>0.21248</cdr:x>
      <cdr:y>0.39568</cdr:y>
    </cdr:to>
    <cdr:cxnSp macro="">
      <cdr:nvCxnSpPr>
        <cdr:cNvPr id="166" name="Connettore diritto 165">
          <a:extLst xmlns:a="http://schemas.openxmlformats.org/drawingml/2006/main">
            <a:ext uri="{FF2B5EF4-FFF2-40B4-BE49-F238E27FC236}">
              <a16:creationId xmlns:a16="http://schemas.microsoft.com/office/drawing/2014/main" id="{9B00466B-4167-3E8C-6AB3-57CA981F55FD}"/>
            </a:ext>
          </a:extLst>
        </cdr:cNvPr>
        <cdr:cNvCxnSpPr/>
      </cdr:nvCxnSpPr>
      <cdr:spPr>
        <a:xfrm xmlns:a="http://schemas.openxmlformats.org/drawingml/2006/main">
          <a:off x="1561381" y="2441275"/>
          <a:ext cx="681487" cy="50033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0.2154</cdr:x>
      <cdr:y>0.25191</cdr:y>
    </cdr:from>
    <cdr:to>
      <cdr:x>0.2683</cdr:x>
      <cdr:y>0.27817</cdr:y>
    </cdr:to>
    <cdr:sp macro="" textlink="">
      <cdr:nvSpPr>
        <cdr:cNvPr id="5" name="CasellaDiTesto 4">
          <a:extLst xmlns:a="http://schemas.openxmlformats.org/drawingml/2006/main">
            <a:ext uri="{FF2B5EF4-FFF2-40B4-BE49-F238E27FC236}">
              <a16:creationId xmlns:a16="http://schemas.microsoft.com/office/drawing/2014/main" id="{389D44C8-B4E0-F111-4794-5955BCF165EC}"/>
            </a:ext>
          </a:extLst>
        </cdr:cNvPr>
        <cdr:cNvSpPr txBox="1"/>
      </cdr:nvSpPr>
      <cdr:spPr>
        <a:xfrm xmlns:a="http://schemas.openxmlformats.org/drawingml/2006/main">
          <a:off x="2273672" y="1872806"/>
          <a:ext cx="558446" cy="1952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it-IT" sz="1000" b="0">
              <a:solidFill>
                <a:schemeClr val="tx1"/>
              </a:solidFill>
              <a:latin typeface="+mn-lt"/>
            </a:rPr>
            <a:t>Cel.: x1.45</a:t>
          </a:r>
        </a:p>
      </cdr:txBody>
    </cdr:sp>
  </cdr:relSizeAnchor>
  <cdr:relSizeAnchor xmlns:cdr="http://schemas.openxmlformats.org/drawingml/2006/chartDrawing">
    <cdr:from>
      <cdr:x>0.23067</cdr:x>
      <cdr:y>0.38651</cdr:y>
    </cdr:from>
    <cdr:to>
      <cdr:x>0.28357</cdr:x>
      <cdr:y>0.41277</cdr:y>
    </cdr:to>
    <cdr:sp macro="" textlink="">
      <cdr:nvSpPr>
        <cdr:cNvPr id="180" name="CasellaDiTesto 179">
          <a:extLst xmlns:a="http://schemas.openxmlformats.org/drawingml/2006/main">
            <a:ext uri="{FF2B5EF4-FFF2-40B4-BE49-F238E27FC236}">
              <a16:creationId xmlns:a16="http://schemas.microsoft.com/office/drawing/2014/main" id="{61095E39-D76E-D913-E463-351432706110}"/>
            </a:ext>
          </a:extLst>
        </cdr:cNvPr>
        <cdr:cNvSpPr txBox="1"/>
      </cdr:nvSpPr>
      <cdr:spPr>
        <a:xfrm xmlns:a="http://schemas.openxmlformats.org/drawingml/2006/main">
          <a:off x="2434848" y="2873471"/>
          <a:ext cx="558446" cy="1952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it-IT" sz="1000" b="0">
              <a:solidFill>
                <a:schemeClr val="tx1"/>
              </a:solidFill>
              <a:latin typeface="+mn-lt"/>
            </a:rPr>
            <a:t>Cel.: ÷2.1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/>
      <a:lstStyle>
        <a:defPPr>
          <a:defRPr sz="1200" b="0" i="0" u="none" strike="noStrike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2">
              <a:lumMod val="60000"/>
              <a:lumOff val="4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 vertOverflow="clip" wrap="none" rtlCol="0"/>
      <a:lstStyle>
        <a:defPPr>
          <a:defRPr sz="1000" b="0">
            <a:solidFill>
              <a:schemeClr val="tx2">
                <a:lumMod val="60000"/>
                <a:lumOff val="40000"/>
              </a:schemeClr>
            </a:solidFill>
            <a:latin typeface="Franklin Gothic Medium" panose="020B0603020102020204" pitchFamily="34" charset="0"/>
          </a:defRPr>
        </a:defPPr>
      </a:lst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03" workbookViewId="0">
      <selection activeCell="O11" sqref="O11"/>
    </sheetView>
  </sheetViews>
  <sheetFormatPr defaultColWidth="9.08984375" defaultRowHeight="16" x14ac:dyDescent="0.4"/>
  <cols>
    <col min="1" max="1" width="9.08984375" style="11"/>
    <col min="2" max="2" width="22.6328125" style="11" customWidth="1"/>
    <col min="3" max="3" width="1.26953125" style="11" customWidth="1"/>
    <col min="4" max="4" width="22.90625" style="11" customWidth="1"/>
    <col min="5" max="5" width="2.08984375" style="11" customWidth="1"/>
    <col min="6" max="6" width="33.6328125" style="11" customWidth="1"/>
    <col min="7" max="7" width="1.90625" style="11" customWidth="1"/>
    <col min="8" max="8" width="28.6328125" style="11" customWidth="1"/>
    <col min="9" max="9" width="2.08984375" style="11" customWidth="1"/>
    <col min="10" max="16384" width="9.08984375" style="11"/>
  </cols>
  <sheetData>
    <row r="1" spans="2:9" ht="16.5" thickBot="1" x14ac:dyDescent="0.45"/>
    <row r="2" spans="2:9" ht="18" x14ac:dyDescent="0.4">
      <c r="B2" s="142" t="s">
        <v>51</v>
      </c>
      <c r="C2" s="143"/>
      <c r="D2" s="144"/>
      <c r="F2" s="133" t="s">
        <v>54</v>
      </c>
      <c r="G2" s="134"/>
      <c r="H2" s="135"/>
    </row>
    <row r="3" spans="2:9" ht="17.5" x14ac:dyDescent="0.4">
      <c r="B3" s="79" t="s">
        <v>52</v>
      </c>
      <c r="C3" s="80"/>
      <c r="D3" s="110"/>
      <c r="F3" s="35" t="s">
        <v>57</v>
      </c>
      <c r="G3" s="30"/>
      <c r="H3" s="36" t="s">
        <v>56</v>
      </c>
    </row>
    <row r="4" spans="2:9" x14ac:dyDescent="0.4">
      <c r="B4" s="33" t="s">
        <v>37</v>
      </c>
      <c r="C4" s="16"/>
      <c r="D4" s="17"/>
      <c r="F4" s="31"/>
      <c r="G4" s="32" t="s">
        <v>2</v>
      </c>
      <c r="H4" s="18"/>
    </row>
    <row r="5" spans="2:9" x14ac:dyDescent="0.4">
      <c r="B5" s="33" t="s">
        <v>38</v>
      </c>
      <c r="C5" s="16"/>
      <c r="D5" s="17"/>
      <c r="F5" s="37" t="s">
        <v>58</v>
      </c>
      <c r="G5" s="25"/>
      <c r="H5" s="38" t="s">
        <v>59</v>
      </c>
    </row>
    <row r="6" spans="2:9" x14ac:dyDescent="0.4">
      <c r="B6" s="33" t="s">
        <v>39</v>
      </c>
      <c r="C6" s="16"/>
      <c r="D6" s="17"/>
      <c r="F6" s="31"/>
      <c r="G6" s="32"/>
      <c r="H6" s="18"/>
    </row>
    <row r="7" spans="2:9" x14ac:dyDescent="0.4">
      <c r="B7" s="33" t="s">
        <v>40</v>
      </c>
      <c r="C7" s="16"/>
      <c r="D7" s="17"/>
      <c r="F7" s="26"/>
      <c r="G7" s="21"/>
      <c r="H7" s="20"/>
    </row>
    <row r="8" spans="2:9" x14ac:dyDescent="0.4">
      <c r="B8" s="33" t="s">
        <v>41</v>
      </c>
      <c r="C8" s="16"/>
      <c r="D8" s="17"/>
      <c r="F8" s="136" t="str">
        <f>(F4&amp;" "&amp;F6&amp;" / "&amp;H4&amp;" "&amp;H6)</f>
        <v xml:space="preserve">  /  </v>
      </c>
      <c r="G8" s="137"/>
      <c r="H8" s="138"/>
    </row>
    <row r="9" spans="2:9" ht="16.5" thickBot="1" x14ac:dyDescent="0.45">
      <c r="B9" s="33" t="s">
        <v>42</v>
      </c>
      <c r="C9" s="16"/>
      <c r="D9" s="17"/>
      <c r="F9" s="27"/>
      <c r="G9" s="28"/>
      <c r="H9" s="29"/>
    </row>
    <row r="10" spans="2:9" ht="19.5" thickBot="1" x14ac:dyDescent="0.55000000000000004">
      <c r="B10" s="33" t="s">
        <v>7</v>
      </c>
      <c r="C10" s="16"/>
      <c r="D10" s="17"/>
      <c r="F10" s="139" t="s">
        <v>77</v>
      </c>
      <c r="G10" s="140"/>
      <c r="H10" s="141"/>
      <c r="I10" s="12"/>
    </row>
    <row r="11" spans="2:9" x14ac:dyDescent="0.4">
      <c r="B11" s="33" t="s">
        <v>43</v>
      </c>
      <c r="C11" s="16"/>
      <c r="D11" s="17"/>
      <c r="F11" s="117" t="s">
        <v>55</v>
      </c>
      <c r="G11" s="120"/>
      <c r="H11" s="121" t="s">
        <v>60</v>
      </c>
    </row>
    <row r="12" spans="2:9" ht="15.75" customHeight="1" x14ac:dyDescent="0.4">
      <c r="B12" s="33" t="s">
        <v>44</v>
      </c>
      <c r="C12" s="16"/>
      <c r="D12" s="18"/>
      <c r="F12" s="118" t="s">
        <v>78</v>
      </c>
      <c r="G12" s="112"/>
      <c r="H12" s="113" t="s">
        <v>68</v>
      </c>
    </row>
    <row r="13" spans="2:9" x14ac:dyDescent="0.4">
      <c r="B13" s="34"/>
      <c r="C13" s="19"/>
      <c r="D13" s="20"/>
      <c r="F13" s="118" t="s">
        <v>61</v>
      </c>
      <c r="G13" s="112"/>
      <c r="H13" s="113" t="s">
        <v>69</v>
      </c>
    </row>
    <row r="14" spans="2:9" ht="15" customHeight="1" x14ac:dyDescent="0.4">
      <c r="B14" s="34"/>
      <c r="C14" s="19"/>
      <c r="D14" s="20"/>
      <c r="F14" s="118" t="s">
        <v>62</v>
      </c>
      <c r="G14" s="112"/>
      <c r="H14" s="114" t="s">
        <v>70</v>
      </c>
    </row>
    <row r="15" spans="2:9" ht="16.5" thickBot="1" x14ac:dyDescent="0.45">
      <c r="B15" s="39" t="s">
        <v>53</v>
      </c>
      <c r="C15" s="40"/>
      <c r="D15" s="111">
        <v>44717</v>
      </c>
      <c r="F15" s="118" t="s">
        <v>63</v>
      </c>
      <c r="G15" s="112"/>
      <c r="H15" s="113" t="s">
        <v>71</v>
      </c>
    </row>
    <row r="16" spans="2:9" x14ac:dyDescent="0.4">
      <c r="D16" s="13"/>
      <c r="F16" s="118" t="s">
        <v>64</v>
      </c>
      <c r="G16" s="112"/>
      <c r="H16" s="113" t="s">
        <v>72</v>
      </c>
    </row>
    <row r="17" spans="1:8" x14ac:dyDescent="0.4">
      <c r="F17" s="118" t="s">
        <v>65</v>
      </c>
      <c r="G17" s="112"/>
      <c r="H17" s="113" t="s">
        <v>73</v>
      </c>
    </row>
    <row r="18" spans="1:8" x14ac:dyDescent="0.4">
      <c r="F18" s="118" t="s">
        <v>66</v>
      </c>
      <c r="G18" s="112"/>
      <c r="H18" s="113" t="s">
        <v>64</v>
      </c>
    </row>
    <row r="19" spans="1:8" x14ac:dyDescent="0.4">
      <c r="F19" s="118" t="s">
        <v>67</v>
      </c>
      <c r="G19" s="112"/>
      <c r="H19" s="113" t="s">
        <v>74</v>
      </c>
    </row>
    <row r="20" spans="1:8" x14ac:dyDescent="0.4">
      <c r="F20" s="118"/>
      <c r="G20" s="112"/>
      <c r="H20" s="113" t="s">
        <v>75</v>
      </c>
    </row>
    <row r="21" spans="1:8" ht="16.5" thickBot="1" x14ac:dyDescent="0.45">
      <c r="A21" s="15" t="s">
        <v>9</v>
      </c>
      <c r="B21" s="14"/>
      <c r="F21" s="119"/>
      <c r="G21" s="115"/>
      <c r="H21" s="116" t="s">
        <v>76</v>
      </c>
    </row>
    <row r="22" spans="1:8" ht="15.75" hidden="1" customHeight="1" x14ac:dyDescent="0.4">
      <c r="F22" s="22"/>
      <c r="G22" s="22"/>
      <c r="H22" s="23" t="s">
        <v>20</v>
      </c>
    </row>
    <row r="23" spans="1:8" ht="15.75" hidden="1" customHeight="1" x14ac:dyDescent="0.4">
      <c r="B23" s="132" t="str">
        <f t="shared" ref="B23:B31" si="0">(B4&amp;":"&amp;" "&amp;D4)</f>
        <v xml:space="preserve">Behaver: </v>
      </c>
      <c r="C23" s="132"/>
      <c r="D23" s="132"/>
      <c r="F23" s="24"/>
      <c r="G23" s="24"/>
      <c r="H23" s="23" t="s">
        <v>11</v>
      </c>
    </row>
    <row r="24" spans="1:8" ht="15.75" hidden="1" customHeight="1" x14ac:dyDescent="0.4">
      <c r="B24" s="132" t="str">
        <f t="shared" si="0"/>
        <v xml:space="preserve">Supervisor: </v>
      </c>
      <c r="C24" s="132"/>
      <c r="D24" s="132"/>
      <c r="F24" s="19"/>
      <c r="G24" s="19"/>
      <c r="H24" s="19"/>
    </row>
    <row r="25" spans="1:8" ht="16.5" hidden="1" customHeight="1" x14ac:dyDescent="0.4">
      <c r="B25" s="132" t="str">
        <f t="shared" si="0"/>
        <v xml:space="preserve">Charter: </v>
      </c>
      <c r="C25" s="132"/>
      <c r="D25" s="132"/>
      <c r="F25" s="19"/>
      <c r="G25" s="19"/>
      <c r="H25" s="19"/>
    </row>
    <row r="26" spans="1:8" ht="16.5" hidden="1" customHeight="1" x14ac:dyDescent="0.4">
      <c r="B26" s="132" t="str">
        <f t="shared" si="0"/>
        <v xml:space="preserve">Recorder: </v>
      </c>
      <c r="C26" s="132"/>
      <c r="D26" s="132"/>
      <c r="F26" s="19"/>
      <c r="G26" s="19"/>
      <c r="H26" s="19"/>
    </row>
    <row r="27" spans="1:8" ht="16.5" hidden="1" customHeight="1" x14ac:dyDescent="0.4">
      <c r="B27" s="132" t="str">
        <f t="shared" si="0"/>
        <v xml:space="preserve">Counter: </v>
      </c>
      <c r="C27" s="132"/>
      <c r="D27" s="132"/>
      <c r="F27" s="19"/>
      <c r="G27" s="19"/>
      <c r="H27" s="19"/>
    </row>
    <row r="28" spans="1:8" ht="16.5" hidden="1" customHeight="1" x14ac:dyDescent="0.4">
      <c r="B28" s="132" t="str">
        <f t="shared" si="0"/>
        <v xml:space="preserve">Room: </v>
      </c>
      <c r="C28" s="132"/>
      <c r="D28" s="132"/>
      <c r="F28" s="19"/>
      <c r="G28" s="19"/>
      <c r="H28" s="19"/>
    </row>
    <row r="29" spans="1:8" ht="16.5" hidden="1" customHeight="1" x14ac:dyDescent="0.4">
      <c r="B29" s="132" t="str">
        <f t="shared" si="0"/>
        <v xml:space="preserve">Manager: </v>
      </c>
      <c r="C29" s="132"/>
      <c r="D29" s="132"/>
      <c r="F29" s="19"/>
      <c r="G29" s="19"/>
      <c r="H29" s="19"/>
    </row>
    <row r="30" spans="1:8" ht="16.5" hidden="1" customHeight="1" x14ac:dyDescent="0.4">
      <c r="B30" s="132" t="str">
        <f t="shared" si="0"/>
        <v xml:space="preserve">Adviser: </v>
      </c>
      <c r="C30" s="132"/>
      <c r="D30" s="132"/>
      <c r="F30" s="19"/>
      <c r="G30" s="19"/>
      <c r="H30" s="19"/>
    </row>
    <row r="31" spans="1:8" x14ac:dyDescent="0.4">
      <c r="B31" s="132" t="str">
        <f t="shared" si="0"/>
        <v xml:space="preserve">Organization: </v>
      </c>
      <c r="C31" s="132"/>
      <c r="D31" s="132"/>
      <c r="F31" s="19"/>
      <c r="G31" s="19"/>
      <c r="H31" s="19"/>
    </row>
    <row r="32" spans="1:8" ht="15.75" customHeight="1" x14ac:dyDescent="0.4">
      <c r="B32" s="11" t="s">
        <v>8</v>
      </c>
    </row>
    <row r="33" spans="2:4" ht="15.75" customHeight="1" x14ac:dyDescent="0.4">
      <c r="B33" s="131"/>
      <c r="C33" s="131"/>
      <c r="D33" s="131"/>
    </row>
    <row r="34" spans="2:4" ht="15.75" customHeight="1" x14ac:dyDescent="0.4">
      <c r="B34" s="131"/>
      <c r="C34" s="131"/>
      <c r="D34" s="131"/>
    </row>
    <row r="35" spans="2:4" ht="15.75" customHeight="1" x14ac:dyDescent="0.4">
      <c r="B35" s="131"/>
      <c r="C35" s="131"/>
      <c r="D35" s="131"/>
    </row>
    <row r="36" spans="2:4" ht="15.75" customHeight="1" x14ac:dyDescent="0.4">
      <c r="B36" s="131"/>
      <c r="C36" s="131"/>
      <c r="D36" s="131"/>
    </row>
    <row r="37" spans="2:4" ht="15.75" customHeight="1" x14ac:dyDescent="0.4">
      <c r="B37" s="131"/>
      <c r="C37" s="131"/>
      <c r="D37" s="131"/>
    </row>
    <row r="38" spans="2:4" ht="15.75" customHeight="1" x14ac:dyDescent="0.4">
      <c r="B38" s="131"/>
      <c r="C38" s="131"/>
      <c r="D38" s="131"/>
    </row>
    <row r="39" spans="2:4" ht="15.75" customHeight="1" x14ac:dyDescent="0.4">
      <c r="B39" s="131"/>
      <c r="C39" s="131"/>
      <c r="D39" s="131"/>
    </row>
    <row r="40" spans="2:4" ht="15.75" customHeight="1" x14ac:dyDescent="0.4">
      <c r="B40" s="131"/>
      <c r="C40" s="131"/>
      <c r="D40" s="131"/>
    </row>
    <row r="41" spans="2:4" ht="15.75" customHeight="1" x14ac:dyDescent="0.4">
      <c r="B41" s="131"/>
      <c r="C41" s="131"/>
      <c r="D41" s="131"/>
    </row>
    <row r="42" spans="2:4" x14ac:dyDescent="0.4">
      <c r="B42" s="131"/>
      <c r="C42" s="131"/>
      <c r="D42" s="131"/>
    </row>
    <row r="43" spans="2:4" x14ac:dyDescent="0.4">
      <c r="B43" s="131"/>
      <c r="C43" s="131"/>
      <c r="D43" s="131"/>
    </row>
  </sheetData>
  <sortState xmlns:xlrd2="http://schemas.microsoft.com/office/spreadsheetml/2017/richdata2" ref="F13:F18">
    <sortCondition ref="F13:F18"/>
  </sortState>
  <mergeCells count="14">
    <mergeCell ref="F2:H2"/>
    <mergeCell ref="F8:H8"/>
    <mergeCell ref="F10:H10"/>
    <mergeCell ref="B23:D23"/>
    <mergeCell ref="B24:D24"/>
    <mergeCell ref="B2:D2"/>
    <mergeCell ref="B33:D43"/>
    <mergeCell ref="B30:D30"/>
    <mergeCell ref="B31:D31"/>
    <mergeCell ref="B25:D25"/>
    <mergeCell ref="B26:D26"/>
    <mergeCell ref="B27:D27"/>
    <mergeCell ref="B28:D28"/>
    <mergeCell ref="B29:D29"/>
  </mergeCells>
  <dataValidations count="2">
    <dataValidation type="list" allowBlank="1" showInputMessage="1" showErrorMessage="1" sqref="H4" xr:uid="{00000000-0002-0000-0000-000001000000}">
      <formula1>Uscita_1</formula1>
    </dataValidation>
    <dataValidation type="list" allowBlank="1" showInputMessage="1" showErrorMessage="1" sqref="F4" xr:uid="{00000000-0002-0000-0000-000002000000}">
      <formula1>ingresso_1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B2:N163"/>
  <sheetViews>
    <sheetView topLeftCell="B1" zoomScale="110" zoomScaleNormal="110" workbookViewId="0">
      <selection activeCell="P28" sqref="P28"/>
    </sheetView>
  </sheetViews>
  <sheetFormatPr defaultColWidth="9.08984375" defaultRowHeight="15.5" x14ac:dyDescent="0.35"/>
  <cols>
    <col min="1" max="1" width="8.08984375" style="83" customWidth="1"/>
    <col min="2" max="2" width="11.08984375" style="83" customWidth="1"/>
    <col min="3" max="3" width="5.90625" style="83" customWidth="1"/>
    <col min="4" max="4" width="5.08984375" style="83" customWidth="1"/>
    <col min="5" max="5" width="12.7265625" style="84" customWidth="1"/>
    <col min="6" max="6" width="9.08984375" style="85"/>
    <col min="7" max="7" width="5.6328125" style="86" customWidth="1"/>
    <col min="8" max="8" width="5.6328125" style="87" customWidth="1"/>
    <col min="9" max="10" width="5.6328125" style="83" customWidth="1"/>
    <col min="11" max="11" width="34.90625" style="83" customWidth="1"/>
    <col min="12" max="12" width="6.26953125" style="83" customWidth="1"/>
    <col min="13" max="13" width="9.08984375" style="83"/>
    <col min="14" max="14" width="0" style="83" hidden="1" customWidth="1"/>
    <col min="15" max="16384" width="9.08984375" style="83"/>
  </cols>
  <sheetData>
    <row r="2" spans="2:14" ht="17" customHeight="1" thickBot="1" x14ac:dyDescent="0.4">
      <c r="B2" s="125"/>
      <c r="C2" s="125"/>
      <c r="D2" s="125"/>
      <c r="E2" s="127"/>
      <c r="F2" s="128"/>
      <c r="G2" s="129"/>
      <c r="H2" s="130"/>
      <c r="I2" s="125"/>
      <c r="J2" s="125"/>
      <c r="K2" s="125"/>
      <c r="L2" s="125"/>
      <c r="M2" s="125"/>
    </row>
    <row r="3" spans="2:14" ht="39.4" customHeight="1" x14ac:dyDescent="0.35">
      <c r="B3" s="125"/>
      <c r="C3" s="146" t="s">
        <v>45</v>
      </c>
      <c r="D3" s="148" t="s">
        <v>35</v>
      </c>
      <c r="E3" s="150" t="s">
        <v>46</v>
      </c>
      <c r="F3" s="152" t="s">
        <v>47</v>
      </c>
      <c r="G3" s="148" t="s">
        <v>36</v>
      </c>
      <c r="H3" s="148" t="s">
        <v>79</v>
      </c>
      <c r="I3" s="148" t="s">
        <v>29</v>
      </c>
      <c r="J3" s="148" t="s">
        <v>50</v>
      </c>
      <c r="K3" s="156" t="s">
        <v>48</v>
      </c>
      <c r="L3" s="154" t="s">
        <v>49</v>
      </c>
      <c r="M3" s="125"/>
      <c r="N3" s="145" t="s">
        <v>80</v>
      </c>
    </row>
    <row r="4" spans="2:14" ht="17" customHeight="1" x14ac:dyDescent="0.35">
      <c r="B4" s="125"/>
      <c r="C4" s="147"/>
      <c r="D4" s="149"/>
      <c r="E4" s="151"/>
      <c r="F4" s="153"/>
      <c r="G4" s="149"/>
      <c r="H4" s="149"/>
      <c r="I4" s="149"/>
      <c r="J4" s="149"/>
      <c r="K4" s="157"/>
      <c r="L4" s="155"/>
      <c r="M4" s="125"/>
      <c r="N4" s="145"/>
    </row>
    <row r="5" spans="2:14" ht="17" customHeight="1" x14ac:dyDescent="0.35">
      <c r="B5" s="125"/>
      <c r="C5" s="147"/>
      <c r="D5" s="149"/>
      <c r="E5" s="151"/>
      <c r="F5" s="153"/>
      <c r="G5" s="149"/>
      <c r="H5" s="149"/>
      <c r="I5" s="149"/>
      <c r="J5" s="149"/>
      <c r="K5" s="157"/>
      <c r="L5" s="155"/>
      <c r="M5" s="125"/>
      <c r="N5" s="145"/>
    </row>
    <row r="6" spans="2:14" x14ac:dyDescent="0.35">
      <c r="B6" s="126" t="str">
        <f>IF(C6&lt;&gt;"sun","ERROR!-&gt;","")</f>
        <v/>
      </c>
      <c r="C6" s="88" t="str">
        <f>IF(N6="dom","sun",IF(N6="lun","mon",IF(N6="mar","tue",IF(N6="mer","wed",IF(N6="gio","thu",IF(N6="ven","fri",IF(N6="sab","sat","")))))))</f>
        <v>sun</v>
      </c>
      <c r="D6" s="89">
        <v>0</v>
      </c>
      <c r="E6" s="90">
        <f>GENERAL!D15</f>
        <v>44717</v>
      </c>
      <c r="F6" s="42"/>
      <c r="G6" s="91"/>
      <c r="H6" s="92"/>
      <c r="I6" s="93"/>
      <c r="J6" s="93"/>
      <c r="K6" s="106"/>
      <c r="L6" s="108"/>
      <c r="M6" s="125"/>
      <c r="N6" s="83" t="str">
        <f>TEXT(E6,"ggg")</f>
        <v>dom</v>
      </c>
    </row>
    <row r="7" spans="2:14" x14ac:dyDescent="0.35">
      <c r="B7" s="125"/>
      <c r="C7" s="94" t="str">
        <f t="shared" ref="C7:C70" si="0">IF(N7="dom","sun",IF(N7="lun","mon",IF(N7="mar","tue",IF(N7="mer","wed",IF(N7="gio","thu",IF(N7="ven","fri",IF(N7="sab","sat","")))))))</f>
        <v>mon</v>
      </c>
      <c r="D7" s="93">
        <v>1</v>
      </c>
      <c r="E7" s="95">
        <f>E6+1</f>
        <v>44718</v>
      </c>
      <c r="F7" s="42"/>
      <c r="G7" s="91"/>
      <c r="H7" s="92"/>
      <c r="I7" s="93"/>
      <c r="J7" s="93"/>
      <c r="K7" s="106"/>
      <c r="L7" s="108"/>
      <c r="M7" s="125"/>
      <c r="N7" s="83" t="str">
        <f t="shared" ref="N7:N70" si="1">TEXT(E7,"ggg")</f>
        <v>lun</v>
      </c>
    </row>
    <row r="8" spans="2:14" x14ac:dyDescent="0.35">
      <c r="B8" s="125"/>
      <c r="C8" s="94" t="str">
        <f t="shared" si="0"/>
        <v>tue</v>
      </c>
      <c r="D8" s="93">
        <v>2</v>
      </c>
      <c r="E8" s="95">
        <f t="shared" ref="E8:E71" si="2">E7+1</f>
        <v>44719</v>
      </c>
      <c r="F8" s="42"/>
      <c r="G8" s="91"/>
      <c r="H8" s="92"/>
      <c r="I8" s="93"/>
      <c r="J8" s="93"/>
      <c r="K8" s="106"/>
      <c r="L8" s="108"/>
      <c r="M8" s="125"/>
      <c r="N8" s="83" t="str">
        <f t="shared" si="1"/>
        <v>mar</v>
      </c>
    </row>
    <row r="9" spans="2:14" x14ac:dyDescent="0.35">
      <c r="B9" s="125"/>
      <c r="C9" s="94" t="str">
        <f t="shared" si="0"/>
        <v>wed</v>
      </c>
      <c r="D9" s="93">
        <v>3</v>
      </c>
      <c r="E9" s="95">
        <f t="shared" si="2"/>
        <v>44720</v>
      </c>
      <c r="F9" s="42"/>
      <c r="G9" s="91"/>
      <c r="H9" s="92"/>
      <c r="I9" s="93"/>
      <c r="J9" s="93"/>
      <c r="K9" s="106"/>
      <c r="L9" s="108"/>
      <c r="M9" s="125"/>
      <c r="N9" s="83" t="str">
        <f t="shared" si="1"/>
        <v>mer</v>
      </c>
    </row>
    <row r="10" spans="2:14" x14ac:dyDescent="0.35">
      <c r="B10" s="125"/>
      <c r="C10" s="94" t="str">
        <f t="shared" si="0"/>
        <v>thu</v>
      </c>
      <c r="D10" s="93">
        <v>4</v>
      </c>
      <c r="E10" s="95">
        <f t="shared" si="2"/>
        <v>44721</v>
      </c>
      <c r="F10" s="42"/>
      <c r="G10" s="91"/>
      <c r="H10" s="92"/>
      <c r="I10" s="93"/>
      <c r="J10" s="93"/>
      <c r="K10" s="106"/>
      <c r="L10" s="108"/>
      <c r="M10" s="125"/>
      <c r="N10" s="83" t="str">
        <f t="shared" si="1"/>
        <v>gio</v>
      </c>
    </row>
    <row r="11" spans="2:14" x14ac:dyDescent="0.35">
      <c r="B11" s="125"/>
      <c r="C11" s="94" t="str">
        <f t="shared" si="0"/>
        <v>fri</v>
      </c>
      <c r="D11" s="93">
        <v>5</v>
      </c>
      <c r="E11" s="95">
        <f t="shared" si="2"/>
        <v>44722</v>
      </c>
      <c r="F11" s="42"/>
      <c r="G11" s="91"/>
      <c r="H11" s="92"/>
      <c r="I11" s="93"/>
      <c r="J11" s="93"/>
      <c r="K11" s="106"/>
      <c r="L11" s="108"/>
      <c r="M11" s="125"/>
      <c r="N11" s="83" t="str">
        <f t="shared" si="1"/>
        <v>ven</v>
      </c>
    </row>
    <row r="12" spans="2:14" x14ac:dyDescent="0.35">
      <c r="B12" s="125"/>
      <c r="C12" s="94" t="str">
        <f t="shared" si="0"/>
        <v>sat</v>
      </c>
      <c r="D12" s="93">
        <v>6</v>
      </c>
      <c r="E12" s="95">
        <f t="shared" si="2"/>
        <v>44723</v>
      </c>
      <c r="F12" s="42"/>
      <c r="G12" s="91"/>
      <c r="H12" s="92"/>
      <c r="I12" s="93"/>
      <c r="J12" s="93"/>
      <c r="K12" s="106"/>
      <c r="L12" s="108"/>
      <c r="M12" s="125"/>
      <c r="N12" s="83" t="str">
        <f t="shared" si="1"/>
        <v>sab</v>
      </c>
    </row>
    <row r="13" spans="2:14" x14ac:dyDescent="0.35">
      <c r="B13" s="125"/>
      <c r="C13" s="88" t="str">
        <f t="shared" si="0"/>
        <v>sun</v>
      </c>
      <c r="D13" s="89">
        <v>7</v>
      </c>
      <c r="E13" s="90">
        <f t="shared" si="2"/>
        <v>44724</v>
      </c>
      <c r="F13" s="42"/>
      <c r="G13" s="91"/>
      <c r="H13" s="92"/>
      <c r="I13" s="93"/>
      <c r="J13" s="93"/>
      <c r="K13" s="106"/>
      <c r="L13" s="108"/>
      <c r="M13" s="125"/>
      <c r="N13" s="83" t="str">
        <f t="shared" si="1"/>
        <v>dom</v>
      </c>
    </row>
    <row r="14" spans="2:14" x14ac:dyDescent="0.35">
      <c r="B14" s="125"/>
      <c r="C14" s="94" t="str">
        <f t="shared" si="0"/>
        <v>mon</v>
      </c>
      <c r="D14" s="93">
        <v>8</v>
      </c>
      <c r="E14" s="95">
        <f t="shared" si="2"/>
        <v>44725</v>
      </c>
      <c r="F14" s="42"/>
      <c r="G14" s="91"/>
      <c r="H14" s="92"/>
      <c r="I14" s="93"/>
      <c r="J14" s="93"/>
      <c r="K14" s="106"/>
      <c r="L14" s="108"/>
      <c r="M14" s="125"/>
      <c r="N14" s="83" t="str">
        <f t="shared" si="1"/>
        <v>lun</v>
      </c>
    </row>
    <row r="15" spans="2:14" x14ac:dyDescent="0.35">
      <c r="B15" s="125"/>
      <c r="C15" s="94" t="str">
        <f t="shared" si="0"/>
        <v>tue</v>
      </c>
      <c r="D15" s="93">
        <v>9</v>
      </c>
      <c r="E15" s="95">
        <f t="shared" si="2"/>
        <v>44726</v>
      </c>
      <c r="F15" s="42"/>
      <c r="G15" s="91"/>
      <c r="H15" s="92"/>
      <c r="I15" s="93"/>
      <c r="J15" s="93"/>
      <c r="K15" s="106"/>
      <c r="L15" s="108"/>
      <c r="M15" s="125"/>
      <c r="N15" s="83" t="str">
        <f t="shared" si="1"/>
        <v>mar</v>
      </c>
    </row>
    <row r="16" spans="2:14" x14ac:dyDescent="0.35">
      <c r="B16" s="125"/>
      <c r="C16" s="94" t="str">
        <f t="shared" si="0"/>
        <v>wed</v>
      </c>
      <c r="D16" s="93">
        <v>10</v>
      </c>
      <c r="E16" s="95">
        <f t="shared" si="2"/>
        <v>44727</v>
      </c>
      <c r="F16" s="42"/>
      <c r="G16" s="91"/>
      <c r="H16" s="92"/>
      <c r="I16" s="93"/>
      <c r="J16" s="93"/>
      <c r="K16" s="106"/>
      <c r="L16" s="108"/>
      <c r="M16" s="125"/>
      <c r="N16" s="83" t="str">
        <f t="shared" si="1"/>
        <v>mer</v>
      </c>
    </row>
    <row r="17" spans="2:14" ht="16.25" customHeight="1" x14ac:dyDescent="0.35">
      <c r="B17" s="125"/>
      <c r="C17" s="94" t="str">
        <f t="shared" si="0"/>
        <v>thu</v>
      </c>
      <c r="D17" s="93">
        <v>11</v>
      </c>
      <c r="E17" s="95">
        <f t="shared" si="2"/>
        <v>44728</v>
      </c>
      <c r="F17" s="42"/>
      <c r="G17" s="91"/>
      <c r="H17" s="92"/>
      <c r="I17" s="93"/>
      <c r="J17" s="93"/>
      <c r="K17" s="106"/>
      <c r="L17" s="108"/>
      <c r="M17" s="125"/>
      <c r="N17" s="83" t="str">
        <f t="shared" si="1"/>
        <v>gio</v>
      </c>
    </row>
    <row r="18" spans="2:14" ht="16.25" customHeight="1" x14ac:dyDescent="0.35">
      <c r="B18" s="125"/>
      <c r="C18" s="94" t="str">
        <f t="shared" si="0"/>
        <v>fri</v>
      </c>
      <c r="D18" s="93">
        <v>12</v>
      </c>
      <c r="E18" s="95">
        <f t="shared" si="2"/>
        <v>44729</v>
      </c>
      <c r="F18" s="42"/>
      <c r="G18" s="91"/>
      <c r="H18" s="92"/>
      <c r="I18" s="93"/>
      <c r="J18" s="93"/>
      <c r="K18" s="106"/>
      <c r="L18" s="108"/>
      <c r="M18" s="125"/>
      <c r="N18" s="83" t="str">
        <f t="shared" si="1"/>
        <v>ven</v>
      </c>
    </row>
    <row r="19" spans="2:14" ht="16.25" customHeight="1" x14ac:dyDescent="0.35">
      <c r="B19" s="125"/>
      <c r="C19" s="94" t="str">
        <f t="shared" si="0"/>
        <v>sat</v>
      </c>
      <c r="D19" s="93">
        <v>13</v>
      </c>
      <c r="E19" s="95">
        <f t="shared" si="2"/>
        <v>44730</v>
      </c>
      <c r="F19" s="42"/>
      <c r="G19" s="91"/>
      <c r="H19" s="92"/>
      <c r="I19" s="93"/>
      <c r="J19" s="93"/>
      <c r="K19" s="106"/>
      <c r="L19" s="108"/>
      <c r="M19" s="125"/>
      <c r="N19" s="83" t="str">
        <f t="shared" si="1"/>
        <v>sab</v>
      </c>
    </row>
    <row r="20" spans="2:14" ht="16.25" customHeight="1" x14ac:dyDescent="0.35">
      <c r="B20" s="125"/>
      <c r="C20" s="88" t="str">
        <f t="shared" si="0"/>
        <v>sun</v>
      </c>
      <c r="D20" s="89">
        <v>14</v>
      </c>
      <c r="E20" s="90">
        <f t="shared" si="2"/>
        <v>44731</v>
      </c>
      <c r="F20" s="42"/>
      <c r="G20" s="91"/>
      <c r="H20" s="92"/>
      <c r="I20" s="93"/>
      <c r="J20" s="93"/>
      <c r="K20" s="106"/>
      <c r="L20" s="108"/>
      <c r="M20" s="125"/>
      <c r="N20" s="83" t="str">
        <f t="shared" si="1"/>
        <v>dom</v>
      </c>
    </row>
    <row r="21" spans="2:14" ht="16.25" customHeight="1" x14ac:dyDescent="0.35">
      <c r="B21" s="125"/>
      <c r="C21" s="94" t="str">
        <f t="shared" si="0"/>
        <v>mon</v>
      </c>
      <c r="D21" s="93">
        <v>15</v>
      </c>
      <c r="E21" s="95">
        <f t="shared" si="2"/>
        <v>44732</v>
      </c>
      <c r="F21" s="42"/>
      <c r="G21" s="91"/>
      <c r="H21" s="92"/>
      <c r="I21" s="93"/>
      <c r="J21" s="93"/>
      <c r="K21" s="106"/>
      <c r="L21" s="108"/>
      <c r="M21" s="125"/>
      <c r="N21" s="83" t="str">
        <f t="shared" si="1"/>
        <v>lun</v>
      </c>
    </row>
    <row r="22" spans="2:14" ht="16.25" customHeight="1" x14ac:dyDescent="0.35">
      <c r="B22" s="125"/>
      <c r="C22" s="94" t="str">
        <f t="shared" si="0"/>
        <v>tue</v>
      </c>
      <c r="D22" s="93">
        <v>16</v>
      </c>
      <c r="E22" s="95">
        <f t="shared" si="2"/>
        <v>44733</v>
      </c>
      <c r="F22" s="42"/>
      <c r="G22" s="91"/>
      <c r="H22" s="92"/>
      <c r="I22" s="93"/>
      <c r="J22" s="93"/>
      <c r="K22" s="106"/>
      <c r="L22" s="108"/>
      <c r="M22" s="125"/>
      <c r="N22" s="83" t="str">
        <f t="shared" si="1"/>
        <v>mar</v>
      </c>
    </row>
    <row r="23" spans="2:14" ht="16.25" customHeight="1" x14ac:dyDescent="0.35">
      <c r="B23" s="125"/>
      <c r="C23" s="94" t="str">
        <f t="shared" si="0"/>
        <v>wed</v>
      </c>
      <c r="D23" s="93">
        <v>17</v>
      </c>
      <c r="E23" s="95">
        <f t="shared" si="2"/>
        <v>44734</v>
      </c>
      <c r="F23" s="42"/>
      <c r="G23" s="91"/>
      <c r="H23" s="92"/>
      <c r="I23" s="93"/>
      <c r="J23" s="93"/>
      <c r="K23" s="106"/>
      <c r="L23" s="108"/>
      <c r="M23" s="125"/>
      <c r="N23" s="83" t="str">
        <f t="shared" si="1"/>
        <v>mer</v>
      </c>
    </row>
    <row r="24" spans="2:14" ht="16.25" customHeight="1" x14ac:dyDescent="0.35">
      <c r="B24" s="125"/>
      <c r="C24" s="94" t="str">
        <f t="shared" si="0"/>
        <v>thu</v>
      </c>
      <c r="D24" s="93">
        <v>18</v>
      </c>
      <c r="E24" s="95">
        <f t="shared" si="2"/>
        <v>44735</v>
      </c>
      <c r="F24" s="42"/>
      <c r="G24" s="91"/>
      <c r="H24" s="92"/>
      <c r="I24" s="93"/>
      <c r="J24" s="93"/>
      <c r="K24" s="106"/>
      <c r="L24" s="108"/>
      <c r="M24" s="125"/>
      <c r="N24" s="83" t="str">
        <f t="shared" si="1"/>
        <v>gio</v>
      </c>
    </row>
    <row r="25" spans="2:14" ht="16.25" customHeight="1" x14ac:dyDescent="0.35">
      <c r="B25" s="125"/>
      <c r="C25" s="94" t="str">
        <f t="shared" si="0"/>
        <v>fri</v>
      </c>
      <c r="D25" s="93">
        <v>19</v>
      </c>
      <c r="E25" s="95">
        <f t="shared" si="2"/>
        <v>44736</v>
      </c>
      <c r="F25" s="42"/>
      <c r="G25" s="91"/>
      <c r="H25" s="92"/>
      <c r="I25" s="93"/>
      <c r="J25" s="93"/>
      <c r="K25" s="106"/>
      <c r="L25" s="108"/>
      <c r="M25" s="125"/>
      <c r="N25" s="83" t="str">
        <f t="shared" si="1"/>
        <v>ven</v>
      </c>
    </row>
    <row r="26" spans="2:14" ht="16.25" customHeight="1" x14ac:dyDescent="0.35">
      <c r="B26" s="125"/>
      <c r="C26" s="94" t="str">
        <f t="shared" si="0"/>
        <v>sat</v>
      </c>
      <c r="D26" s="93">
        <v>20</v>
      </c>
      <c r="E26" s="95">
        <f t="shared" si="2"/>
        <v>44737</v>
      </c>
      <c r="F26" s="42"/>
      <c r="G26" s="91"/>
      <c r="H26" s="92"/>
      <c r="I26" s="93"/>
      <c r="J26" s="93"/>
      <c r="K26" s="106"/>
      <c r="L26" s="108"/>
      <c r="M26" s="125"/>
      <c r="N26" s="83" t="str">
        <f t="shared" si="1"/>
        <v>sab</v>
      </c>
    </row>
    <row r="27" spans="2:14" ht="16.25" customHeight="1" x14ac:dyDescent="0.35">
      <c r="B27" s="125"/>
      <c r="C27" s="88" t="str">
        <f t="shared" si="0"/>
        <v>sun</v>
      </c>
      <c r="D27" s="89">
        <v>21</v>
      </c>
      <c r="E27" s="90">
        <f t="shared" si="2"/>
        <v>44738</v>
      </c>
      <c r="F27" s="42"/>
      <c r="G27" s="91"/>
      <c r="H27" s="92"/>
      <c r="I27" s="93"/>
      <c r="J27" s="93"/>
      <c r="K27" s="106"/>
      <c r="L27" s="108"/>
      <c r="M27" s="125"/>
      <c r="N27" s="83" t="str">
        <f t="shared" si="1"/>
        <v>dom</v>
      </c>
    </row>
    <row r="28" spans="2:14" ht="16.25" customHeight="1" x14ac:dyDescent="0.35">
      <c r="B28" s="125"/>
      <c r="C28" s="94" t="str">
        <f t="shared" si="0"/>
        <v>mon</v>
      </c>
      <c r="D28" s="93">
        <v>22</v>
      </c>
      <c r="E28" s="95">
        <f t="shared" si="2"/>
        <v>44739</v>
      </c>
      <c r="F28" s="42"/>
      <c r="G28" s="91"/>
      <c r="H28" s="92"/>
      <c r="I28" s="93"/>
      <c r="J28" s="93"/>
      <c r="K28" s="106"/>
      <c r="L28" s="108"/>
      <c r="M28" s="125"/>
      <c r="N28" s="83" t="str">
        <f t="shared" si="1"/>
        <v>lun</v>
      </c>
    </row>
    <row r="29" spans="2:14" ht="16.25" customHeight="1" x14ac:dyDescent="0.35">
      <c r="C29" s="94" t="str">
        <f t="shared" si="0"/>
        <v>tue</v>
      </c>
      <c r="D29" s="93">
        <v>23</v>
      </c>
      <c r="E29" s="95">
        <f t="shared" si="2"/>
        <v>44740</v>
      </c>
      <c r="F29" s="42"/>
      <c r="G29" s="91"/>
      <c r="H29" s="92"/>
      <c r="I29" s="93"/>
      <c r="J29" s="93"/>
      <c r="K29" s="106"/>
      <c r="L29" s="108"/>
      <c r="N29" s="83" t="str">
        <f t="shared" si="1"/>
        <v>mar</v>
      </c>
    </row>
    <row r="30" spans="2:14" ht="16.25" customHeight="1" x14ac:dyDescent="0.35">
      <c r="C30" s="94" t="str">
        <f t="shared" si="0"/>
        <v>wed</v>
      </c>
      <c r="D30" s="93">
        <v>24</v>
      </c>
      <c r="E30" s="95">
        <f t="shared" si="2"/>
        <v>44741</v>
      </c>
      <c r="F30" s="42"/>
      <c r="G30" s="91"/>
      <c r="H30" s="92"/>
      <c r="I30" s="93"/>
      <c r="J30" s="93"/>
      <c r="K30" s="106"/>
      <c r="L30" s="108"/>
      <c r="N30" s="83" t="str">
        <f t="shared" si="1"/>
        <v>mer</v>
      </c>
    </row>
    <row r="31" spans="2:14" ht="16.25" customHeight="1" x14ac:dyDescent="0.35">
      <c r="C31" s="94" t="str">
        <f t="shared" si="0"/>
        <v>thu</v>
      </c>
      <c r="D31" s="93">
        <v>25</v>
      </c>
      <c r="E31" s="95">
        <f t="shared" si="2"/>
        <v>44742</v>
      </c>
      <c r="F31" s="42"/>
      <c r="G31" s="91"/>
      <c r="H31" s="92"/>
      <c r="I31" s="93"/>
      <c r="J31" s="93"/>
      <c r="K31" s="106"/>
      <c r="L31" s="108"/>
      <c r="N31" s="83" t="str">
        <f t="shared" si="1"/>
        <v>gio</v>
      </c>
    </row>
    <row r="32" spans="2:14" ht="16.25" customHeight="1" x14ac:dyDescent="0.35">
      <c r="C32" s="94" t="str">
        <f t="shared" si="0"/>
        <v>fri</v>
      </c>
      <c r="D32" s="93">
        <v>26</v>
      </c>
      <c r="E32" s="95">
        <f t="shared" si="2"/>
        <v>44743</v>
      </c>
      <c r="F32" s="42"/>
      <c r="G32" s="91"/>
      <c r="H32" s="92"/>
      <c r="I32" s="93"/>
      <c r="J32" s="93"/>
      <c r="K32" s="106"/>
      <c r="L32" s="108"/>
      <c r="N32" s="83" t="str">
        <f t="shared" si="1"/>
        <v>ven</v>
      </c>
    </row>
    <row r="33" spans="3:14" ht="17" customHeight="1" x14ac:dyDescent="0.35">
      <c r="C33" s="94" t="str">
        <f t="shared" si="0"/>
        <v>sat</v>
      </c>
      <c r="D33" s="93">
        <v>27</v>
      </c>
      <c r="E33" s="95">
        <f t="shared" si="2"/>
        <v>44744</v>
      </c>
      <c r="F33" s="42"/>
      <c r="G33" s="91"/>
      <c r="H33" s="92"/>
      <c r="I33" s="93"/>
      <c r="J33" s="93"/>
      <c r="K33" s="106"/>
      <c r="L33" s="108"/>
      <c r="N33" s="83" t="str">
        <f t="shared" si="1"/>
        <v>sab</v>
      </c>
    </row>
    <row r="34" spans="3:14" x14ac:dyDescent="0.35">
      <c r="C34" s="88" t="str">
        <f t="shared" si="0"/>
        <v>sun</v>
      </c>
      <c r="D34" s="89">
        <v>28</v>
      </c>
      <c r="E34" s="90">
        <f t="shared" si="2"/>
        <v>44745</v>
      </c>
      <c r="F34" s="42"/>
      <c r="G34" s="91"/>
      <c r="H34" s="92"/>
      <c r="I34" s="93"/>
      <c r="J34" s="93"/>
      <c r="K34" s="106"/>
      <c r="L34" s="108"/>
      <c r="N34" s="83" t="str">
        <f t="shared" si="1"/>
        <v>dom</v>
      </c>
    </row>
    <row r="35" spans="3:14" x14ac:dyDescent="0.35">
      <c r="C35" s="94" t="str">
        <f t="shared" si="0"/>
        <v>mon</v>
      </c>
      <c r="D35" s="93">
        <v>29</v>
      </c>
      <c r="E35" s="95">
        <f t="shared" si="2"/>
        <v>44746</v>
      </c>
      <c r="F35" s="42"/>
      <c r="G35" s="91"/>
      <c r="H35" s="92"/>
      <c r="I35" s="93"/>
      <c r="J35" s="93"/>
      <c r="K35" s="106"/>
      <c r="L35" s="108"/>
      <c r="N35" s="83" t="str">
        <f t="shared" si="1"/>
        <v>lun</v>
      </c>
    </row>
    <row r="36" spans="3:14" x14ac:dyDescent="0.35">
      <c r="C36" s="94" t="str">
        <f t="shared" si="0"/>
        <v>tue</v>
      </c>
      <c r="D36" s="93">
        <v>30</v>
      </c>
      <c r="E36" s="95">
        <f t="shared" si="2"/>
        <v>44747</v>
      </c>
      <c r="F36" s="42"/>
      <c r="G36" s="91"/>
      <c r="H36" s="92"/>
      <c r="I36" s="93"/>
      <c r="J36" s="93"/>
      <c r="K36" s="106"/>
      <c r="L36" s="108"/>
      <c r="N36" s="83" t="str">
        <f t="shared" si="1"/>
        <v>mar</v>
      </c>
    </row>
    <row r="37" spans="3:14" x14ac:dyDescent="0.35">
      <c r="C37" s="94" t="str">
        <f t="shared" si="0"/>
        <v>wed</v>
      </c>
      <c r="D37" s="93">
        <v>31</v>
      </c>
      <c r="E37" s="95">
        <f t="shared" si="2"/>
        <v>44748</v>
      </c>
      <c r="F37" s="42"/>
      <c r="G37" s="91"/>
      <c r="H37" s="92"/>
      <c r="I37" s="93"/>
      <c r="J37" s="93"/>
      <c r="K37" s="106"/>
      <c r="L37" s="108"/>
      <c r="N37" s="83" t="str">
        <f t="shared" si="1"/>
        <v>mer</v>
      </c>
    </row>
    <row r="38" spans="3:14" x14ac:dyDescent="0.35">
      <c r="C38" s="94" t="str">
        <f t="shared" si="0"/>
        <v>thu</v>
      </c>
      <c r="D38" s="93">
        <v>32</v>
      </c>
      <c r="E38" s="95">
        <f t="shared" si="2"/>
        <v>44749</v>
      </c>
      <c r="F38" s="42"/>
      <c r="G38" s="91"/>
      <c r="H38" s="92"/>
      <c r="I38" s="93"/>
      <c r="J38" s="93"/>
      <c r="K38" s="106"/>
      <c r="L38" s="108"/>
      <c r="N38" s="83" t="str">
        <f t="shared" si="1"/>
        <v>gio</v>
      </c>
    </row>
    <row r="39" spans="3:14" x14ac:dyDescent="0.35">
      <c r="C39" s="94" t="str">
        <f t="shared" si="0"/>
        <v>fri</v>
      </c>
      <c r="D39" s="93">
        <v>33</v>
      </c>
      <c r="E39" s="95">
        <f t="shared" si="2"/>
        <v>44750</v>
      </c>
      <c r="F39" s="42"/>
      <c r="G39" s="91"/>
      <c r="H39" s="92"/>
      <c r="I39" s="93"/>
      <c r="J39" s="93"/>
      <c r="K39" s="106"/>
      <c r="L39" s="108"/>
      <c r="N39" s="83" t="str">
        <f t="shared" si="1"/>
        <v>ven</v>
      </c>
    </row>
    <row r="40" spans="3:14" x14ac:dyDescent="0.35">
      <c r="C40" s="94" t="str">
        <f t="shared" si="0"/>
        <v>sat</v>
      </c>
      <c r="D40" s="93">
        <v>34</v>
      </c>
      <c r="E40" s="95">
        <f t="shared" si="2"/>
        <v>44751</v>
      </c>
      <c r="F40" s="42"/>
      <c r="G40" s="91"/>
      <c r="H40" s="92"/>
      <c r="I40" s="93"/>
      <c r="J40" s="93"/>
      <c r="K40" s="106"/>
      <c r="L40" s="108"/>
      <c r="N40" s="83" t="str">
        <f t="shared" si="1"/>
        <v>sab</v>
      </c>
    </row>
    <row r="41" spans="3:14" x14ac:dyDescent="0.35">
      <c r="C41" s="94" t="str">
        <f t="shared" si="0"/>
        <v>sun</v>
      </c>
      <c r="D41" s="89">
        <v>35</v>
      </c>
      <c r="E41" s="90">
        <f t="shared" si="2"/>
        <v>44752</v>
      </c>
      <c r="F41" s="42"/>
      <c r="G41" s="91"/>
      <c r="H41" s="92"/>
      <c r="I41" s="93"/>
      <c r="J41" s="93"/>
      <c r="K41" s="106"/>
      <c r="L41" s="108"/>
      <c r="N41" s="83" t="str">
        <f t="shared" si="1"/>
        <v>dom</v>
      </c>
    </row>
    <row r="42" spans="3:14" x14ac:dyDescent="0.35">
      <c r="C42" s="94" t="str">
        <f t="shared" si="0"/>
        <v>mon</v>
      </c>
      <c r="D42" s="93">
        <v>36</v>
      </c>
      <c r="E42" s="95">
        <f t="shared" si="2"/>
        <v>44753</v>
      </c>
      <c r="F42" s="42"/>
      <c r="G42" s="91"/>
      <c r="H42" s="92"/>
      <c r="I42" s="93"/>
      <c r="J42" s="93"/>
      <c r="K42" s="106"/>
      <c r="L42" s="108"/>
      <c r="N42" s="83" t="str">
        <f t="shared" si="1"/>
        <v>lun</v>
      </c>
    </row>
    <row r="43" spans="3:14" x14ac:dyDescent="0.35">
      <c r="C43" s="94" t="str">
        <f t="shared" si="0"/>
        <v>tue</v>
      </c>
      <c r="D43" s="93">
        <v>37</v>
      </c>
      <c r="E43" s="95">
        <f t="shared" si="2"/>
        <v>44754</v>
      </c>
      <c r="F43" s="42"/>
      <c r="G43" s="91"/>
      <c r="H43" s="92"/>
      <c r="I43" s="93"/>
      <c r="J43" s="93"/>
      <c r="K43" s="106"/>
      <c r="L43" s="108"/>
      <c r="N43" s="83" t="str">
        <f t="shared" si="1"/>
        <v>mar</v>
      </c>
    </row>
    <row r="44" spans="3:14" x14ac:dyDescent="0.35">
      <c r="C44" s="94" t="str">
        <f t="shared" si="0"/>
        <v>wed</v>
      </c>
      <c r="D44" s="93">
        <v>38</v>
      </c>
      <c r="E44" s="95">
        <f t="shared" si="2"/>
        <v>44755</v>
      </c>
      <c r="F44" s="42"/>
      <c r="G44" s="91"/>
      <c r="H44" s="92"/>
      <c r="I44" s="93"/>
      <c r="J44" s="93"/>
      <c r="K44" s="106"/>
      <c r="L44" s="108"/>
      <c r="N44" s="83" t="str">
        <f t="shared" si="1"/>
        <v>mer</v>
      </c>
    </row>
    <row r="45" spans="3:14" x14ac:dyDescent="0.35">
      <c r="C45" s="94" t="str">
        <f t="shared" si="0"/>
        <v>thu</v>
      </c>
      <c r="D45" s="93">
        <v>39</v>
      </c>
      <c r="E45" s="95">
        <f t="shared" si="2"/>
        <v>44756</v>
      </c>
      <c r="F45" s="42"/>
      <c r="G45" s="91"/>
      <c r="H45" s="92"/>
      <c r="I45" s="93"/>
      <c r="J45" s="93"/>
      <c r="K45" s="106"/>
      <c r="L45" s="108"/>
      <c r="N45" s="83" t="str">
        <f t="shared" si="1"/>
        <v>gio</v>
      </c>
    </row>
    <row r="46" spans="3:14" x14ac:dyDescent="0.35">
      <c r="C46" s="94" t="str">
        <f t="shared" si="0"/>
        <v>fri</v>
      </c>
      <c r="D46" s="93">
        <v>40</v>
      </c>
      <c r="E46" s="95">
        <f t="shared" si="2"/>
        <v>44757</v>
      </c>
      <c r="F46" s="42"/>
      <c r="G46" s="91"/>
      <c r="H46" s="92"/>
      <c r="I46" s="93"/>
      <c r="J46" s="93"/>
      <c r="K46" s="106"/>
      <c r="L46" s="108"/>
      <c r="N46" s="83" t="str">
        <f t="shared" si="1"/>
        <v>ven</v>
      </c>
    </row>
    <row r="47" spans="3:14" x14ac:dyDescent="0.35">
      <c r="C47" s="94" t="str">
        <f t="shared" si="0"/>
        <v>sat</v>
      </c>
      <c r="D47" s="93">
        <v>41</v>
      </c>
      <c r="E47" s="95">
        <f t="shared" si="2"/>
        <v>44758</v>
      </c>
      <c r="F47" s="42"/>
      <c r="G47" s="91"/>
      <c r="H47" s="92"/>
      <c r="I47" s="93"/>
      <c r="J47" s="93"/>
      <c r="K47" s="106"/>
      <c r="L47" s="108"/>
      <c r="N47" s="83" t="str">
        <f t="shared" si="1"/>
        <v>sab</v>
      </c>
    </row>
    <row r="48" spans="3:14" x14ac:dyDescent="0.35">
      <c r="C48" s="94" t="str">
        <f t="shared" si="0"/>
        <v>sun</v>
      </c>
      <c r="D48" s="89">
        <v>42</v>
      </c>
      <c r="E48" s="90">
        <f t="shared" si="2"/>
        <v>44759</v>
      </c>
      <c r="F48" s="42"/>
      <c r="G48" s="91"/>
      <c r="H48" s="92"/>
      <c r="I48" s="93"/>
      <c r="J48" s="93"/>
      <c r="K48" s="106"/>
      <c r="L48" s="108"/>
      <c r="N48" s="83" t="str">
        <f t="shared" si="1"/>
        <v>dom</v>
      </c>
    </row>
    <row r="49" spans="3:14" x14ac:dyDescent="0.35">
      <c r="C49" s="94" t="str">
        <f t="shared" si="0"/>
        <v>mon</v>
      </c>
      <c r="D49" s="93">
        <v>43</v>
      </c>
      <c r="E49" s="95">
        <f t="shared" si="2"/>
        <v>44760</v>
      </c>
      <c r="F49" s="42"/>
      <c r="G49" s="91"/>
      <c r="H49" s="92"/>
      <c r="I49" s="93"/>
      <c r="J49" s="93"/>
      <c r="K49" s="106"/>
      <c r="L49" s="108"/>
      <c r="N49" s="83" t="str">
        <f t="shared" si="1"/>
        <v>lun</v>
      </c>
    </row>
    <row r="50" spans="3:14" x14ac:dyDescent="0.35">
      <c r="C50" s="94" t="str">
        <f t="shared" si="0"/>
        <v>tue</v>
      </c>
      <c r="D50" s="93">
        <v>44</v>
      </c>
      <c r="E50" s="95">
        <f t="shared" si="2"/>
        <v>44761</v>
      </c>
      <c r="F50" s="42"/>
      <c r="G50" s="91"/>
      <c r="H50" s="92"/>
      <c r="I50" s="93"/>
      <c r="J50" s="93"/>
      <c r="K50" s="106"/>
      <c r="L50" s="108"/>
      <c r="N50" s="83" t="str">
        <f t="shared" si="1"/>
        <v>mar</v>
      </c>
    </row>
    <row r="51" spans="3:14" x14ac:dyDescent="0.35">
      <c r="C51" s="94" t="str">
        <f t="shared" si="0"/>
        <v>wed</v>
      </c>
      <c r="D51" s="93">
        <v>45</v>
      </c>
      <c r="E51" s="95">
        <f t="shared" si="2"/>
        <v>44762</v>
      </c>
      <c r="F51" s="42"/>
      <c r="G51" s="91"/>
      <c r="H51" s="92"/>
      <c r="I51" s="93"/>
      <c r="J51" s="93"/>
      <c r="K51" s="106"/>
      <c r="L51" s="108"/>
      <c r="N51" s="83" t="str">
        <f t="shared" si="1"/>
        <v>mer</v>
      </c>
    </row>
    <row r="52" spans="3:14" x14ac:dyDescent="0.35">
      <c r="C52" s="94" t="str">
        <f t="shared" si="0"/>
        <v>thu</v>
      </c>
      <c r="D52" s="93">
        <v>46</v>
      </c>
      <c r="E52" s="95">
        <f t="shared" si="2"/>
        <v>44763</v>
      </c>
      <c r="F52" s="42"/>
      <c r="G52" s="91"/>
      <c r="H52" s="92"/>
      <c r="I52" s="93"/>
      <c r="J52" s="93"/>
      <c r="K52" s="106"/>
      <c r="L52" s="108"/>
      <c r="N52" s="83" t="str">
        <f t="shared" si="1"/>
        <v>gio</v>
      </c>
    </row>
    <row r="53" spans="3:14" x14ac:dyDescent="0.35">
      <c r="C53" s="94" t="str">
        <f t="shared" si="0"/>
        <v>fri</v>
      </c>
      <c r="D53" s="93">
        <v>47</v>
      </c>
      <c r="E53" s="95">
        <f t="shared" si="2"/>
        <v>44764</v>
      </c>
      <c r="F53" s="42"/>
      <c r="G53" s="91"/>
      <c r="H53" s="92"/>
      <c r="I53" s="93"/>
      <c r="J53" s="93"/>
      <c r="K53" s="106"/>
      <c r="L53" s="108"/>
      <c r="N53" s="83" t="str">
        <f t="shared" si="1"/>
        <v>ven</v>
      </c>
    </row>
    <row r="54" spans="3:14" x14ac:dyDescent="0.35">
      <c r="C54" s="94" t="str">
        <f t="shared" si="0"/>
        <v>sat</v>
      </c>
      <c r="D54" s="93">
        <v>48</v>
      </c>
      <c r="E54" s="95">
        <f t="shared" si="2"/>
        <v>44765</v>
      </c>
      <c r="F54" s="42"/>
      <c r="G54" s="91"/>
      <c r="H54" s="92"/>
      <c r="I54" s="93"/>
      <c r="J54" s="93"/>
      <c r="K54" s="106"/>
      <c r="L54" s="108"/>
      <c r="N54" s="83" t="str">
        <f t="shared" si="1"/>
        <v>sab</v>
      </c>
    </row>
    <row r="55" spans="3:14" x14ac:dyDescent="0.35">
      <c r="C55" s="94" t="str">
        <f t="shared" si="0"/>
        <v>sun</v>
      </c>
      <c r="D55" s="89">
        <v>49</v>
      </c>
      <c r="E55" s="90">
        <f t="shared" si="2"/>
        <v>44766</v>
      </c>
      <c r="F55" s="42"/>
      <c r="G55" s="91"/>
      <c r="H55" s="92"/>
      <c r="I55" s="93"/>
      <c r="J55" s="93"/>
      <c r="K55" s="106"/>
      <c r="L55" s="108"/>
      <c r="N55" s="83" t="str">
        <f t="shared" si="1"/>
        <v>dom</v>
      </c>
    </row>
    <row r="56" spans="3:14" x14ac:dyDescent="0.35">
      <c r="C56" s="94" t="str">
        <f t="shared" si="0"/>
        <v>mon</v>
      </c>
      <c r="D56" s="93">
        <v>50</v>
      </c>
      <c r="E56" s="95">
        <f t="shared" si="2"/>
        <v>44767</v>
      </c>
      <c r="F56" s="42"/>
      <c r="G56" s="91"/>
      <c r="H56" s="92"/>
      <c r="I56" s="93"/>
      <c r="J56" s="93"/>
      <c r="K56" s="106"/>
      <c r="L56" s="108"/>
      <c r="N56" s="83" t="str">
        <f t="shared" si="1"/>
        <v>lun</v>
      </c>
    </row>
    <row r="57" spans="3:14" x14ac:dyDescent="0.35">
      <c r="C57" s="94" t="str">
        <f t="shared" si="0"/>
        <v>tue</v>
      </c>
      <c r="D57" s="93">
        <v>51</v>
      </c>
      <c r="E57" s="95">
        <f t="shared" si="2"/>
        <v>44768</v>
      </c>
      <c r="F57" s="42"/>
      <c r="G57" s="91"/>
      <c r="H57" s="92"/>
      <c r="I57" s="93"/>
      <c r="J57" s="93"/>
      <c r="K57" s="106"/>
      <c r="L57" s="108"/>
      <c r="N57" s="83" t="str">
        <f t="shared" si="1"/>
        <v>mar</v>
      </c>
    </row>
    <row r="58" spans="3:14" x14ac:dyDescent="0.35">
      <c r="C58" s="94" t="str">
        <f t="shared" si="0"/>
        <v>wed</v>
      </c>
      <c r="D58" s="93">
        <v>52</v>
      </c>
      <c r="E58" s="95">
        <f t="shared" si="2"/>
        <v>44769</v>
      </c>
      <c r="F58" s="42"/>
      <c r="G58" s="91"/>
      <c r="H58" s="92"/>
      <c r="I58" s="93"/>
      <c r="J58" s="93"/>
      <c r="K58" s="106"/>
      <c r="L58" s="108"/>
      <c r="N58" s="83" t="str">
        <f t="shared" si="1"/>
        <v>mer</v>
      </c>
    </row>
    <row r="59" spans="3:14" x14ac:dyDescent="0.35">
      <c r="C59" s="94" t="str">
        <f t="shared" si="0"/>
        <v>thu</v>
      </c>
      <c r="D59" s="93">
        <v>53</v>
      </c>
      <c r="E59" s="95">
        <f t="shared" si="2"/>
        <v>44770</v>
      </c>
      <c r="F59" s="42"/>
      <c r="G59" s="91"/>
      <c r="H59" s="92"/>
      <c r="I59" s="93"/>
      <c r="J59" s="93"/>
      <c r="K59" s="106"/>
      <c r="L59" s="108"/>
      <c r="N59" s="83" t="str">
        <f t="shared" si="1"/>
        <v>gio</v>
      </c>
    </row>
    <row r="60" spans="3:14" x14ac:dyDescent="0.35">
      <c r="C60" s="94" t="str">
        <f t="shared" si="0"/>
        <v>fri</v>
      </c>
      <c r="D60" s="93">
        <v>54</v>
      </c>
      <c r="E60" s="95">
        <f t="shared" si="2"/>
        <v>44771</v>
      </c>
      <c r="F60" s="42"/>
      <c r="G60" s="91"/>
      <c r="H60" s="92"/>
      <c r="I60" s="93"/>
      <c r="J60" s="93"/>
      <c r="K60" s="106"/>
      <c r="L60" s="108"/>
      <c r="N60" s="83" t="str">
        <f t="shared" si="1"/>
        <v>ven</v>
      </c>
    </row>
    <row r="61" spans="3:14" x14ac:dyDescent="0.35">
      <c r="C61" s="94" t="str">
        <f t="shared" si="0"/>
        <v>sat</v>
      </c>
      <c r="D61" s="93">
        <v>55</v>
      </c>
      <c r="E61" s="95">
        <f t="shared" si="2"/>
        <v>44772</v>
      </c>
      <c r="F61" s="42"/>
      <c r="G61" s="91"/>
      <c r="H61" s="92"/>
      <c r="I61" s="93"/>
      <c r="J61" s="93"/>
      <c r="K61" s="106"/>
      <c r="L61" s="108"/>
      <c r="N61" s="83" t="str">
        <f t="shared" si="1"/>
        <v>sab</v>
      </c>
    </row>
    <row r="62" spans="3:14" x14ac:dyDescent="0.35">
      <c r="C62" s="88" t="str">
        <f t="shared" si="0"/>
        <v>sun</v>
      </c>
      <c r="D62" s="89">
        <v>56</v>
      </c>
      <c r="E62" s="90">
        <f t="shared" si="2"/>
        <v>44773</v>
      </c>
      <c r="F62" s="42"/>
      <c r="G62" s="91"/>
      <c r="H62" s="92"/>
      <c r="I62" s="93"/>
      <c r="J62" s="93"/>
      <c r="K62" s="106"/>
      <c r="L62" s="108"/>
      <c r="N62" s="83" t="str">
        <f t="shared" si="1"/>
        <v>dom</v>
      </c>
    </row>
    <row r="63" spans="3:14" x14ac:dyDescent="0.35">
      <c r="C63" s="94" t="str">
        <f t="shared" si="0"/>
        <v>mon</v>
      </c>
      <c r="D63" s="93">
        <v>57</v>
      </c>
      <c r="E63" s="95">
        <f t="shared" si="2"/>
        <v>44774</v>
      </c>
      <c r="F63" s="42"/>
      <c r="G63" s="91"/>
      <c r="H63" s="92"/>
      <c r="I63" s="93"/>
      <c r="J63" s="93"/>
      <c r="K63" s="106"/>
      <c r="L63" s="108"/>
      <c r="N63" s="83" t="str">
        <f t="shared" si="1"/>
        <v>lun</v>
      </c>
    </row>
    <row r="64" spans="3:14" x14ac:dyDescent="0.35">
      <c r="C64" s="94" t="str">
        <f t="shared" si="0"/>
        <v>tue</v>
      </c>
      <c r="D64" s="93">
        <v>58</v>
      </c>
      <c r="E64" s="95">
        <f t="shared" si="2"/>
        <v>44775</v>
      </c>
      <c r="F64" s="42"/>
      <c r="G64" s="91"/>
      <c r="H64" s="92"/>
      <c r="I64" s="93"/>
      <c r="J64" s="93"/>
      <c r="K64" s="106"/>
      <c r="L64" s="108"/>
      <c r="N64" s="83" t="str">
        <f t="shared" si="1"/>
        <v>mar</v>
      </c>
    </row>
    <row r="65" spans="3:14" x14ac:dyDescent="0.35">
      <c r="C65" s="94" t="str">
        <f t="shared" si="0"/>
        <v>wed</v>
      </c>
      <c r="D65" s="93">
        <v>59</v>
      </c>
      <c r="E65" s="95">
        <f t="shared" si="2"/>
        <v>44776</v>
      </c>
      <c r="F65" s="42"/>
      <c r="G65" s="91"/>
      <c r="H65" s="92"/>
      <c r="I65" s="93"/>
      <c r="J65" s="93"/>
      <c r="K65" s="106"/>
      <c r="L65" s="108"/>
      <c r="N65" s="83" t="str">
        <f t="shared" si="1"/>
        <v>mer</v>
      </c>
    </row>
    <row r="66" spans="3:14" x14ac:dyDescent="0.35">
      <c r="C66" s="94" t="str">
        <f t="shared" si="0"/>
        <v>thu</v>
      </c>
      <c r="D66" s="93">
        <v>60</v>
      </c>
      <c r="E66" s="95">
        <f t="shared" si="2"/>
        <v>44777</v>
      </c>
      <c r="F66" s="42"/>
      <c r="G66" s="91"/>
      <c r="H66" s="92"/>
      <c r="I66" s="93"/>
      <c r="J66" s="93"/>
      <c r="K66" s="106"/>
      <c r="L66" s="108"/>
      <c r="N66" s="83" t="str">
        <f t="shared" si="1"/>
        <v>gio</v>
      </c>
    </row>
    <row r="67" spans="3:14" x14ac:dyDescent="0.35">
      <c r="C67" s="94" t="str">
        <f t="shared" si="0"/>
        <v>fri</v>
      </c>
      <c r="D67" s="93">
        <v>61</v>
      </c>
      <c r="E67" s="95">
        <f t="shared" si="2"/>
        <v>44778</v>
      </c>
      <c r="F67" s="42"/>
      <c r="G67" s="91"/>
      <c r="H67" s="92"/>
      <c r="I67" s="93"/>
      <c r="J67" s="93"/>
      <c r="K67" s="106"/>
      <c r="L67" s="108"/>
      <c r="N67" s="83" t="str">
        <f t="shared" si="1"/>
        <v>ven</v>
      </c>
    </row>
    <row r="68" spans="3:14" x14ac:dyDescent="0.35">
      <c r="C68" s="94" t="str">
        <f t="shared" si="0"/>
        <v>sat</v>
      </c>
      <c r="D68" s="93">
        <v>62</v>
      </c>
      <c r="E68" s="95">
        <f t="shared" si="2"/>
        <v>44779</v>
      </c>
      <c r="F68" s="42"/>
      <c r="G68" s="91"/>
      <c r="H68" s="92"/>
      <c r="I68" s="93"/>
      <c r="J68" s="93"/>
      <c r="K68" s="106"/>
      <c r="L68" s="108"/>
      <c r="N68" s="83" t="str">
        <f t="shared" si="1"/>
        <v>sab</v>
      </c>
    </row>
    <row r="69" spans="3:14" x14ac:dyDescent="0.35">
      <c r="C69" s="94" t="str">
        <f t="shared" si="0"/>
        <v>sun</v>
      </c>
      <c r="D69" s="89">
        <v>63</v>
      </c>
      <c r="E69" s="90">
        <f t="shared" si="2"/>
        <v>44780</v>
      </c>
      <c r="F69" s="42"/>
      <c r="G69" s="91"/>
      <c r="H69" s="92"/>
      <c r="I69" s="93"/>
      <c r="J69" s="93"/>
      <c r="K69" s="106"/>
      <c r="L69" s="108"/>
      <c r="N69" s="83" t="str">
        <f t="shared" si="1"/>
        <v>dom</v>
      </c>
    </row>
    <row r="70" spans="3:14" x14ac:dyDescent="0.35">
      <c r="C70" s="94" t="str">
        <f t="shared" si="0"/>
        <v>mon</v>
      </c>
      <c r="D70" s="93">
        <v>64</v>
      </c>
      <c r="E70" s="95">
        <f t="shared" si="2"/>
        <v>44781</v>
      </c>
      <c r="F70" s="42"/>
      <c r="G70" s="91"/>
      <c r="H70" s="92"/>
      <c r="I70" s="93"/>
      <c r="J70" s="93"/>
      <c r="K70" s="106"/>
      <c r="L70" s="108"/>
      <c r="N70" s="83" t="str">
        <f t="shared" si="1"/>
        <v>lun</v>
      </c>
    </row>
    <row r="71" spans="3:14" x14ac:dyDescent="0.35">
      <c r="C71" s="94" t="str">
        <f t="shared" ref="C71:C134" si="3">IF(N71="dom","sun",IF(N71="lun","mon",IF(N71="mar","tue",IF(N71="mer","wed",IF(N71="gio","thu",IF(N71="ven","fri",IF(N71="sab","sat","")))))))</f>
        <v>tue</v>
      </c>
      <c r="D71" s="93">
        <v>65</v>
      </c>
      <c r="E71" s="95">
        <f t="shared" si="2"/>
        <v>44782</v>
      </c>
      <c r="F71" s="42"/>
      <c r="G71" s="91"/>
      <c r="H71" s="92"/>
      <c r="I71" s="93"/>
      <c r="J71" s="93"/>
      <c r="K71" s="106"/>
      <c r="L71" s="108"/>
      <c r="N71" s="83" t="str">
        <f t="shared" ref="N71:N134" si="4">TEXT(E71,"ggg")</f>
        <v>mar</v>
      </c>
    </row>
    <row r="72" spans="3:14" x14ac:dyDescent="0.35">
      <c r="C72" s="94" t="str">
        <f t="shared" si="3"/>
        <v>wed</v>
      </c>
      <c r="D72" s="93">
        <v>66</v>
      </c>
      <c r="E72" s="95">
        <f t="shared" ref="E72:E135" si="5">E71+1</f>
        <v>44783</v>
      </c>
      <c r="F72" s="42"/>
      <c r="G72" s="91"/>
      <c r="H72" s="92"/>
      <c r="I72" s="93"/>
      <c r="J72" s="93"/>
      <c r="K72" s="106"/>
      <c r="L72" s="108"/>
      <c r="N72" s="83" t="str">
        <f t="shared" si="4"/>
        <v>mer</v>
      </c>
    </row>
    <row r="73" spans="3:14" x14ac:dyDescent="0.35">
      <c r="C73" s="94" t="str">
        <f t="shared" si="3"/>
        <v>thu</v>
      </c>
      <c r="D73" s="93">
        <v>67</v>
      </c>
      <c r="E73" s="95">
        <f t="shared" si="5"/>
        <v>44784</v>
      </c>
      <c r="F73" s="42"/>
      <c r="G73" s="91"/>
      <c r="H73" s="92"/>
      <c r="I73" s="93"/>
      <c r="J73" s="93"/>
      <c r="K73" s="106"/>
      <c r="L73" s="108"/>
      <c r="N73" s="83" t="str">
        <f t="shared" si="4"/>
        <v>gio</v>
      </c>
    </row>
    <row r="74" spans="3:14" x14ac:dyDescent="0.35">
      <c r="C74" s="94" t="str">
        <f t="shared" si="3"/>
        <v>fri</v>
      </c>
      <c r="D74" s="93">
        <v>68</v>
      </c>
      <c r="E74" s="95">
        <f t="shared" si="5"/>
        <v>44785</v>
      </c>
      <c r="F74" s="42"/>
      <c r="G74" s="91"/>
      <c r="H74" s="92"/>
      <c r="I74" s="93"/>
      <c r="J74" s="93"/>
      <c r="K74" s="106"/>
      <c r="L74" s="108"/>
      <c r="N74" s="83" t="str">
        <f t="shared" si="4"/>
        <v>ven</v>
      </c>
    </row>
    <row r="75" spans="3:14" x14ac:dyDescent="0.35">
      <c r="C75" s="94" t="str">
        <f t="shared" si="3"/>
        <v>sat</v>
      </c>
      <c r="D75" s="93">
        <v>69</v>
      </c>
      <c r="E75" s="95">
        <f t="shared" si="5"/>
        <v>44786</v>
      </c>
      <c r="F75" s="42"/>
      <c r="G75" s="91"/>
      <c r="H75" s="92"/>
      <c r="I75" s="93"/>
      <c r="J75" s="93"/>
      <c r="K75" s="106"/>
      <c r="L75" s="108"/>
      <c r="N75" s="83" t="str">
        <f t="shared" si="4"/>
        <v>sab</v>
      </c>
    </row>
    <row r="76" spans="3:14" x14ac:dyDescent="0.35">
      <c r="C76" s="94" t="str">
        <f t="shared" si="3"/>
        <v>sun</v>
      </c>
      <c r="D76" s="89">
        <v>70</v>
      </c>
      <c r="E76" s="90">
        <f t="shared" si="5"/>
        <v>44787</v>
      </c>
      <c r="F76" s="42"/>
      <c r="G76" s="91"/>
      <c r="H76" s="92"/>
      <c r="I76" s="93"/>
      <c r="J76" s="93"/>
      <c r="K76" s="106"/>
      <c r="L76" s="108"/>
      <c r="N76" s="83" t="str">
        <f t="shared" si="4"/>
        <v>dom</v>
      </c>
    </row>
    <row r="77" spans="3:14" x14ac:dyDescent="0.35">
      <c r="C77" s="94" t="str">
        <f t="shared" si="3"/>
        <v>mon</v>
      </c>
      <c r="D77" s="93">
        <v>71</v>
      </c>
      <c r="E77" s="95">
        <f t="shared" si="5"/>
        <v>44788</v>
      </c>
      <c r="F77" s="42"/>
      <c r="G77" s="91"/>
      <c r="H77" s="92"/>
      <c r="I77" s="93"/>
      <c r="J77" s="93"/>
      <c r="K77" s="106"/>
      <c r="L77" s="108"/>
      <c r="N77" s="83" t="str">
        <f t="shared" si="4"/>
        <v>lun</v>
      </c>
    </row>
    <row r="78" spans="3:14" x14ac:dyDescent="0.35">
      <c r="C78" s="94" t="str">
        <f t="shared" si="3"/>
        <v>tue</v>
      </c>
      <c r="D78" s="93">
        <v>72</v>
      </c>
      <c r="E78" s="95">
        <f t="shared" si="5"/>
        <v>44789</v>
      </c>
      <c r="F78" s="42"/>
      <c r="G78" s="91"/>
      <c r="H78" s="92"/>
      <c r="I78" s="93"/>
      <c r="J78" s="93"/>
      <c r="K78" s="106"/>
      <c r="L78" s="108"/>
      <c r="N78" s="83" t="str">
        <f t="shared" si="4"/>
        <v>mar</v>
      </c>
    </row>
    <row r="79" spans="3:14" x14ac:dyDescent="0.35">
      <c r="C79" s="94" t="str">
        <f t="shared" si="3"/>
        <v>wed</v>
      </c>
      <c r="D79" s="93">
        <v>73</v>
      </c>
      <c r="E79" s="95">
        <f t="shared" si="5"/>
        <v>44790</v>
      </c>
      <c r="F79" s="42"/>
      <c r="G79" s="91"/>
      <c r="H79" s="92"/>
      <c r="I79" s="93"/>
      <c r="J79" s="93"/>
      <c r="K79" s="106"/>
      <c r="L79" s="108"/>
      <c r="N79" s="83" t="str">
        <f t="shared" si="4"/>
        <v>mer</v>
      </c>
    </row>
    <row r="80" spans="3:14" x14ac:dyDescent="0.35">
      <c r="C80" s="94" t="str">
        <f t="shared" si="3"/>
        <v>thu</v>
      </c>
      <c r="D80" s="93">
        <v>74</v>
      </c>
      <c r="E80" s="95">
        <f t="shared" si="5"/>
        <v>44791</v>
      </c>
      <c r="F80" s="42"/>
      <c r="G80" s="91"/>
      <c r="H80" s="92"/>
      <c r="I80" s="93"/>
      <c r="J80" s="93"/>
      <c r="K80" s="106"/>
      <c r="L80" s="108"/>
      <c r="N80" s="83" t="str">
        <f t="shared" si="4"/>
        <v>gio</v>
      </c>
    </row>
    <row r="81" spans="3:14" x14ac:dyDescent="0.35">
      <c r="C81" s="94" t="str">
        <f t="shared" si="3"/>
        <v>fri</v>
      </c>
      <c r="D81" s="93">
        <v>75</v>
      </c>
      <c r="E81" s="95">
        <f t="shared" si="5"/>
        <v>44792</v>
      </c>
      <c r="F81" s="42"/>
      <c r="G81" s="91"/>
      <c r="H81" s="92"/>
      <c r="I81" s="93"/>
      <c r="J81" s="93"/>
      <c r="K81" s="106"/>
      <c r="L81" s="108"/>
      <c r="N81" s="83" t="str">
        <f t="shared" si="4"/>
        <v>ven</v>
      </c>
    </row>
    <row r="82" spans="3:14" x14ac:dyDescent="0.35">
      <c r="C82" s="94" t="str">
        <f t="shared" si="3"/>
        <v>sat</v>
      </c>
      <c r="D82" s="93">
        <v>76</v>
      </c>
      <c r="E82" s="95">
        <f t="shared" si="5"/>
        <v>44793</v>
      </c>
      <c r="F82" s="42"/>
      <c r="G82" s="91"/>
      <c r="H82" s="92"/>
      <c r="I82" s="93"/>
      <c r="J82" s="93"/>
      <c r="K82" s="106"/>
      <c r="L82" s="108"/>
      <c r="N82" s="83" t="str">
        <f t="shared" si="4"/>
        <v>sab</v>
      </c>
    </row>
    <row r="83" spans="3:14" x14ac:dyDescent="0.35">
      <c r="C83" s="94" t="str">
        <f t="shared" si="3"/>
        <v>sun</v>
      </c>
      <c r="D83" s="89">
        <v>77</v>
      </c>
      <c r="E83" s="90">
        <f t="shared" si="5"/>
        <v>44794</v>
      </c>
      <c r="F83" s="42"/>
      <c r="G83" s="91"/>
      <c r="H83" s="92"/>
      <c r="I83" s="93"/>
      <c r="J83" s="93"/>
      <c r="K83" s="106"/>
      <c r="L83" s="108"/>
      <c r="N83" s="83" t="str">
        <f t="shared" si="4"/>
        <v>dom</v>
      </c>
    </row>
    <row r="84" spans="3:14" x14ac:dyDescent="0.35">
      <c r="C84" s="94" t="str">
        <f t="shared" si="3"/>
        <v>mon</v>
      </c>
      <c r="D84" s="93">
        <v>78</v>
      </c>
      <c r="E84" s="95">
        <f t="shared" si="5"/>
        <v>44795</v>
      </c>
      <c r="F84" s="42"/>
      <c r="G84" s="91"/>
      <c r="H84" s="92"/>
      <c r="I84" s="93"/>
      <c r="J84" s="93"/>
      <c r="K84" s="106"/>
      <c r="L84" s="108"/>
      <c r="N84" s="83" t="str">
        <f t="shared" si="4"/>
        <v>lun</v>
      </c>
    </row>
    <row r="85" spans="3:14" x14ac:dyDescent="0.35">
      <c r="C85" s="94" t="str">
        <f t="shared" si="3"/>
        <v>tue</v>
      </c>
      <c r="D85" s="93">
        <v>79</v>
      </c>
      <c r="E85" s="95">
        <f t="shared" si="5"/>
        <v>44796</v>
      </c>
      <c r="F85" s="42"/>
      <c r="G85" s="91"/>
      <c r="H85" s="92"/>
      <c r="I85" s="93"/>
      <c r="J85" s="93"/>
      <c r="K85" s="106"/>
      <c r="L85" s="108"/>
      <c r="N85" s="83" t="str">
        <f t="shared" si="4"/>
        <v>mar</v>
      </c>
    </row>
    <row r="86" spans="3:14" x14ac:dyDescent="0.35">
      <c r="C86" s="94" t="str">
        <f t="shared" si="3"/>
        <v>wed</v>
      </c>
      <c r="D86" s="93">
        <v>80</v>
      </c>
      <c r="E86" s="95">
        <f t="shared" si="5"/>
        <v>44797</v>
      </c>
      <c r="F86" s="42"/>
      <c r="G86" s="91"/>
      <c r="H86" s="92"/>
      <c r="I86" s="93"/>
      <c r="J86" s="93"/>
      <c r="K86" s="106"/>
      <c r="L86" s="108"/>
      <c r="N86" s="83" t="str">
        <f t="shared" si="4"/>
        <v>mer</v>
      </c>
    </row>
    <row r="87" spans="3:14" x14ac:dyDescent="0.35">
      <c r="C87" s="94" t="str">
        <f t="shared" si="3"/>
        <v>thu</v>
      </c>
      <c r="D87" s="93">
        <v>81</v>
      </c>
      <c r="E87" s="95">
        <f t="shared" si="5"/>
        <v>44798</v>
      </c>
      <c r="F87" s="42"/>
      <c r="G87" s="91"/>
      <c r="H87" s="92"/>
      <c r="I87" s="93"/>
      <c r="J87" s="93"/>
      <c r="K87" s="106"/>
      <c r="L87" s="108"/>
      <c r="N87" s="83" t="str">
        <f t="shared" si="4"/>
        <v>gio</v>
      </c>
    </row>
    <row r="88" spans="3:14" x14ac:dyDescent="0.35">
      <c r="C88" s="94" t="str">
        <f t="shared" si="3"/>
        <v>fri</v>
      </c>
      <c r="D88" s="93">
        <v>82</v>
      </c>
      <c r="E88" s="95">
        <f t="shared" si="5"/>
        <v>44799</v>
      </c>
      <c r="F88" s="42"/>
      <c r="G88" s="91"/>
      <c r="H88" s="92"/>
      <c r="I88" s="93"/>
      <c r="J88" s="93"/>
      <c r="K88" s="106"/>
      <c r="L88" s="108"/>
      <c r="N88" s="83" t="str">
        <f t="shared" si="4"/>
        <v>ven</v>
      </c>
    </row>
    <row r="89" spans="3:14" x14ac:dyDescent="0.35">
      <c r="C89" s="94" t="str">
        <f t="shared" si="3"/>
        <v>sat</v>
      </c>
      <c r="D89" s="93">
        <v>83</v>
      </c>
      <c r="E89" s="95">
        <f t="shared" si="5"/>
        <v>44800</v>
      </c>
      <c r="F89" s="42"/>
      <c r="G89" s="91"/>
      <c r="H89" s="92"/>
      <c r="I89" s="93"/>
      <c r="J89" s="93"/>
      <c r="K89" s="106"/>
      <c r="L89" s="108"/>
      <c r="N89" s="83" t="str">
        <f t="shared" si="4"/>
        <v>sab</v>
      </c>
    </row>
    <row r="90" spans="3:14" x14ac:dyDescent="0.35">
      <c r="C90" s="88" t="str">
        <f t="shared" si="3"/>
        <v>sun</v>
      </c>
      <c r="D90" s="89">
        <v>84</v>
      </c>
      <c r="E90" s="90">
        <f t="shared" si="5"/>
        <v>44801</v>
      </c>
      <c r="F90" s="96"/>
      <c r="G90" s="91"/>
      <c r="H90" s="92"/>
      <c r="I90" s="93"/>
      <c r="J90" s="93"/>
      <c r="K90" s="106"/>
      <c r="L90" s="108"/>
      <c r="N90" s="83" t="str">
        <f t="shared" si="4"/>
        <v>dom</v>
      </c>
    </row>
    <row r="91" spans="3:14" x14ac:dyDescent="0.35">
      <c r="C91" s="94" t="str">
        <f t="shared" si="3"/>
        <v>mon</v>
      </c>
      <c r="D91" s="93">
        <v>85</v>
      </c>
      <c r="E91" s="95">
        <f t="shared" si="5"/>
        <v>44802</v>
      </c>
      <c r="F91" s="96"/>
      <c r="G91" s="91"/>
      <c r="H91" s="92"/>
      <c r="I91" s="93"/>
      <c r="J91" s="93"/>
      <c r="K91" s="106"/>
      <c r="L91" s="108"/>
      <c r="N91" s="83" t="str">
        <f t="shared" si="4"/>
        <v>lun</v>
      </c>
    </row>
    <row r="92" spans="3:14" x14ac:dyDescent="0.35">
      <c r="C92" s="94" t="str">
        <f t="shared" si="3"/>
        <v>tue</v>
      </c>
      <c r="D92" s="93">
        <v>86</v>
      </c>
      <c r="E92" s="95">
        <f t="shared" si="5"/>
        <v>44803</v>
      </c>
      <c r="F92" s="42"/>
      <c r="G92" s="91"/>
      <c r="H92" s="92"/>
      <c r="I92" s="93"/>
      <c r="J92" s="93"/>
      <c r="K92" s="106"/>
      <c r="L92" s="108"/>
      <c r="N92" s="83" t="str">
        <f t="shared" si="4"/>
        <v>mar</v>
      </c>
    </row>
    <row r="93" spans="3:14" x14ac:dyDescent="0.35">
      <c r="C93" s="94" t="str">
        <f t="shared" si="3"/>
        <v>wed</v>
      </c>
      <c r="D93" s="93">
        <v>87</v>
      </c>
      <c r="E93" s="95">
        <f t="shared" si="5"/>
        <v>44804</v>
      </c>
      <c r="F93" s="96"/>
      <c r="G93" s="91"/>
      <c r="H93" s="92"/>
      <c r="I93" s="93"/>
      <c r="J93" s="93"/>
      <c r="K93" s="106"/>
      <c r="L93" s="108"/>
      <c r="N93" s="83" t="str">
        <f t="shared" si="4"/>
        <v>mer</v>
      </c>
    </row>
    <row r="94" spans="3:14" x14ac:dyDescent="0.35">
      <c r="C94" s="94" t="str">
        <f t="shared" si="3"/>
        <v>thu</v>
      </c>
      <c r="D94" s="93">
        <v>88</v>
      </c>
      <c r="E94" s="95">
        <f t="shared" si="5"/>
        <v>44805</v>
      </c>
      <c r="F94" s="42"/>
      <c r="G94" s="91"/>
      <c r="H94" s="92"/>
      <c r="I94" s="93"/>
      <c r="J94" s="93"/>
      <c r="K94" s="106"/>
      <c r="L94" s="108"/>
      <c r="N94" s="83" t="str">
        <f t="shared" si="4"/>
        <v>gio</v>
      </c>
    </row>
    <row r="95" spans="3:14" x14ac:dyDescent="0.35">
      <c r="C95" s="94" t="str">
        <f t="shared" si="3"/>
        <v>fri</v>
      </c>
      <c r="D95" s="93">
        <v>89</v>
      </c>
      <c r="E95" s="95">
        <f t="shared" si="5"/>
        <v>44806</v>
      </c>
      <c r="F95" s="42"/>
      <c r="G95" s="91"/>
      <c r="H95" s="92"/>
      <c r="I95" s="93"/>
      <c r="J95" s="93"/>
      <c r="K95" s="106"/>
      <c r="L95" s="108"/>
      <c r="N95" s="83" t="str">
        <f t="shared" si="4"/>
        <v>ven</v>
      </c>
    </row>
    <row r="96" spans="3:14" x14ac:dyDescent="0.35">
      <c r="C96" s="94" t="str">
        <f t="shared" si="3"/>
        <v>sat</v>
      </c>
      <c r="D96" s="93">
        <v>90</v>
      </c>
      <c r="E96" s="95">
        <f t="shared" si="5"/>
        <v>44807</v>
      </c>
      <c r="F96" s="42"/>
      <c r="G96" s="91"/>
      <c r="H96" s="92"/>
      <c r="I96" s="93"/>
      <c r="J96" s="93"/>
      <c r="K96" s="106"/>
      <c r="L96" s="108"/>
      <c r="N96" s="83" t="str">
        <f t="shared" si="4"/>
        <v>sab</v>
      </c>
    </row>
    <row r="97" spans="3:14" x14ac:dyDescent="0.35">
      <c r="C97" s="94" t="str">
        <f t="shared" si="3"/>
        <v>sun</v>
      </c>
      <c r="D97" s="89">
        <v>91</v>
      </c>
      <c r="E97" s="90">
        <f t="shared" si="5"/>
        <v>44808</v>
      </c>
      <c r="F97" s="42"/>
      <c r="G97" s="91"/>
      <c r="H97" s="92"/>
      <c r="I97" s="93"/>
      <c r="J97" s="93"/>
      <c r="K97" s="106"/>
      <c r="L97" s="108"/>
      <c r="N97" s="83" t="str">
        <f t="shared" si="4"/>
        <v>dom</v>
      </c>
    </row>
    <row r="98" spans="3:14" x14ac:dyDescent="0.35">
      <c r="C98" s="94" t="str">
        <f t="shared" si="3"/>
        <v>mon</v>
      </c>
      <c r="D98" s="93">
        <v>92</v>
      </c>
      <c r="E98" s="95">
        <f t="shared" si="5"/>
        <v>44809</v>
      </c>
      <c r="F98" s="96"/>
      <c r="G98" s="91"/>
      <c r="H98" s="92"/>
      <c r="I98" s="93"/>
      <c r="J98" s="93"/>
      <c r="K98" s="106"/>
      <c r="L98" s="108"/>
      <c r="N98" s="83" t="str">
        <f t="shared" si="4"/>
        <v>lun</v>
      </c>
    </row>
    <row r="99" spans="3:14" x14ac:dyDescent="0.35">
      <c r="C99" s="94" t="str">
        <f t="shared" si="3"/>
        <v>tue</v>
      </c>
      <c r="D99" s="93">
        <v>93</v>
      </c>
      <c r="E99" s="95">
        <f t="shared" si="5"/>
        <v>44810</v>
      </c>
      <c r="F99" s="96"/>
      <c r="G99" s="91"/>
      <c r="H99" s="92"/>
      <c r="I99" s="93"/>
      <c r="J99" s="93"/>
      <c r="K99" s="106"/>
      <c r="L99" s="108"/>
      <c r="N99" s="83" t="str">
        <f t="shared" si="4"/>
        <v>mar</v>
      </c>
    </row>
    <row r="100" spans="3:14" x14ac:dyDescent="0.35">
      <c r="C100" s="94" t="str">
        <f t="shared" si="3"/>
        <v>wed</v>
      </c>
      <c r="D100" s="93">
        <v>94</v>
      </c>
      <c r="E100" s="95">
        <f t="shared" si="5"/>
        <v>44811</v>
      </c>
      <c r="F100" s="96"/>
      <c r="G100" s="91"/>
      <c r="H100" s="92"/>
      <c r="I100" s="93"/>
      <c r="J100" s="93"/>
      <c r="K100" s="106"/>
      <c r="L100" s="108"/>
      <c r="N100" s="83" t="str">
        <f t="shared" si="4"/>
        <v>mer</v>
      </c>
    </row>
    <row r="101" spans="3:14" x14ac:dyDescent="0.35">
      <c r="C101" s="94" t="str">
        <f t="shared" si="3"/>
        <v>thu</v>
      </c>
      <c r="D101" s="93">
        <v>95</v>
      </c>
      <c r="E101" s="95">
        <f t="shared" si="5"/>
        <v>44812</v>
      </c>
      <c r="F101" s="96"/>
      <c r="G101" s="91"/>
      <c r="H101" s="92"/>
      <c r="I101" s="93"/>
      <c r="J101" s="93"/>
      <c r="K101" s="106"/>
      <c r="L101" s="108"/>
      <c r="N101" s="83" t="str">
        <f t="shared" si="4"/>
        <v>gio</v>
      </c>
    </row>
    <row r="102" spans="3:14" x14ac:dyDescent="0.35">
      <c r="C102" s="94" t="str">
        <f t="shared" si="3"/>
        <v>fri</v>
      </c>
      <c r="D102" s="93">
        <v>96</v>
      </c>
      <c r="E102" s="95">
        <f t="shared" si="5"/>
        <v>44813</v>
      </c>
      <c r="F102" s="96"/>
      <c r="G102" s="91"/>
      <c r="H102" s="92"/>
      <c r="I102" s="93"/>
      <c r="J102" s="93"/>
      <c r="K102" s="106"/>
      <c r="L102" s="108"/>
      <c r="N102" s="83" t="str">
        <f t="shared" si="4"/>
        <v>ven</v>
      </c>
    </row>
    <row r="103" spans="3:14" x14ac:dyDescent="0.35">
      <c r="C103" s="94" t="str">
        <f t="shared" si="3"/>
        <v>sat</v>
      </c>
      <c r="D103" s="93">
        <v>97</v>
      </c>
      <c r="E103" s="95">
        <f t="shared" si="5"/>
        <v>44814</v>
      </c>
      <c r="F103" s="96"/>
      <c r="G103" s="91"/>
      <c r="H103" s="92"/>
      <c r="I103" s="93"/>
      <c r="J103" s="93"/>
      <c r="K103" s="106"/>
      <c r="L103" s="108"/>
      <c r="N103" s="83" t="str">
        <f t="shared" si="4"/>
        <v>sab</v>
      </c>
    </row>
    <row r="104" spans="3:14" x14ac:dyDescent="0.35">
      <c r="C104" s="94" t="str">
        <f t="shared" si="3"/>
        <v>sun</v>
      </c>
      <c r="D104" s="89">
        <v>98</v>
      </c>
      <c r="E104" s="90">
        <f t="shared" si="5"/>
        <v>44815</v>
      </c>
      <c r="F104" s="96"/>
      <c r="G104" s="91"/>
      <c r="H104" s="92"/>
      <c r="I104" s="93"/>
      <c r="J104" s="93"/>
      <c r="K104" s="106"/>
      <c r="L104" s="108"/>
      <c r="N104" s="83" t="str">
        <f t="shared" si="4"/>
        <v>dom</v>
      </c>
    </row>
    <row r="105" spans="3:14" x14ac:dyDescent="0.35">
      <c r="C105" s="94" t="str">
        <f t="shared" si="3"/>
        <v>mon</v>
      </c>
      <c r="D105" s="93">
        <v>99</v>
      </c>
      <c r="E105" s="95">
        <f t="shared" si="5"/>
        <v>44816</v>
      </c>
      <c r="F105" s="96"/>
      <c r="G105" s="91"/>
      <c r="H105" s="92"/>
      <c r="I105" s="93"/>
      <c r="J105" s="93"/>
      <c r="K105" s="106"/>
      <c r="L105" s="108"/>
      <c r="N105" s="83" t="str">
        <f t="shared" si="4"/>
        <v>lun</v>
      </c>
    </row>
    <row r="106" spans="3:14" x14ac:dyDescent="0.35">
      <c r="C106" s="94" t="str">
        <f t="shared" si="3"/>
        <v>tue</v>
      </c>
      <c r="D106" s="93">
        <v>100</v>
      </c>
      <c r="E106" s="95">
        <f t="shared" si="5"/>
        <v>44817</v>
      </c>
      <c r="F106" s="96"/>
      <c r="G106" s="91"/>
      <c r="H106" s="92"/>
      <c r="I106" s="93"/>
      <c r="J106" s="93"/>
      <c r="K106" s="106"/>
      <c r="L106" s="108"/>
      <c r="N106" s="83" t="str">
        <f t="shared" si="4"/>
        <v>mar</v>
      </c>
    </row>
    <row r="107" spans="3:14" x14ac:dyDescent="0.35">
      <c r="C107" s="94" t="str">
        <f t="shared" si="3"/>
        <v>wed</v>
      </c>
      <c r="D107" s="93">
        <v>101</v>
      </c>
      <c r="E107" s="95">
        <f t="shared" si="5"/>
        <v>44818</v>
      </c>
      <c r="F107" s="96"/>
      <c r="G107" s="91"/>
      <c r="H107" s="92"/>
      <c r="I107" s="93"/>
      <c r="J107" s="93"/>
      <c r="K107" s="106"/>
      <c r="L107" s="108"/>
      <c r="N107" s="83" t="str">
        <f t="shared" si="4"/>
        <v>mer</v>
      </c>
    </row>
    <row r="108" spans="3:14" x14ac:dyDescent="0.35">
      <c r="C108" s="94" t="str">
        <f t="shared" si="3"/>
        <v>thu</v>
      </c>
      <c r="D108" s="93">
        <v>102</v>
      </c>
      <c r="E108" s="95">
        <f t="shared" si="5"/>
        <v>44819</v>
      </c>
      <c r="F108" s="96"/>
      <c r="G108" s="91"/>
      <c r="H108" s="92"/>
      <c r="I108" s="93"/>
      <c r="J108" s="93"/>
      <c r="K108" s="106"/>
      <c r="L108" s="108"/>
      <c r="N108" s="83" t="str">
        <f t="shared" si="4"/>
        <v>gio</v>
      </c>
    </row>
    <row r="109" spans="3:14" x14ac:dyDescent="0.35">
      <c r="C109" s="94" t="str">
        <f t="shared" si="3"/>
        <v>fri</v>
      </c>
      <c r="D109" s="93">
        <v>103</v>
      </c>
      <c r="E109" s="95">
        <f t="shared" si="5"/>
        <v>44820</v>
      </c>
      <c r="F109" s="96"/>
      <c r="G109" s="91"/>
      <c r="H109" s="92"/>
      <c r="I109" s="93"/>
      <c r="J109" s="93"/>
      <c r="K109" s="106"/>
      <c r="L109" s="108"/>
      <c r="N109" s="83" t="str">
        <f t="shared" si="4"/>
        <v>ven</v>
      </c>
    </row>
    <row r="110" spans="3:14" x14ac:dyDescent="0.35">
      <c r="C110" s="94" t="str">
        <f t="shared" si="3"/>
        <v>sat</v>
      </c>
      <c r="D110" s="93">
        <v>104</v>
      </c>
      <c r="E110" s="95">
        <f t="shared" si="5"/>
        <v>44821</v>
      </c>
      <c r="F110" s="42"/>
      <c r="G110" s="91"/>
      <c r="H110" s="92"/>
      <c r="I110" s="93"/>
      <c r="J110" s="93"/>
      <c r="K110" s="106"/>
      <c r="L110" s="108"/>
      <c r="N110" s="83" t="str">
        <f t="shared" si="4"/>
        <v>sab</v>
      </c>
    </row>
    <row r="111" spans="3:14" x14ac:dyDescent="0.35">
      <c r="C111" s="94" t="str">
        <f t="shared" si="3"/>
        <v>sun</v>
      </c>
      <c r="D111" s="89">
        <v>105</v>
      </c>
      <c r="E111" s="90">
        <f t="shared" si="5"/>
        <v>44822</v>
      </c>
      <c r="F111" s="96"/>
      <c r="G111" s="91"/>
      <c r="H111" s="92"/>
      <c r="I111" s="93"/>
      <c r="J111" s="93"/>
      <c r="K111" s="106"/>
      <c r="L111" s="108"/>
      <c r="N111" s="83" t="str">
        <f t="shared" si="4"/>
        <v>dom</v>
      </c>
    </row>
    <row r="112" spans="3:14" x14ac:dyDescent="0.35">
      <c r="C112" s="94" t="str">
        <f t="shared" si="3"/>
        <v>mon</v>
      </c>
      <c r="D112" s="93">
        <v>106</v>
      </c>
      <c r="E112" s="95">
        <f t="shared" si="5"/>
        <v>44823</v>
      </c>
      <c r="F112" s="42"/>
      <c r="G112" s="91"/>
      <c r="H112" s="92"/>
      <c r="I112" s="93"/>
      <c r="J112" s="93"/>
      <c r="K112" s="106"/>
      <c r="L112" s="108"/>
      <c r="N112" s="83" t="str">
        <f t="shared" si="4"/>
        <v>lun</v>
      </c>
    </row>
    <row r="113" spans="3:14" x14ac:dyDescent="0.35">
      <c r="C113" s="94" t="str">
        <f t="shared" si="3"/>
        <v>tue</v>
      </c>
      <c r="D113" s="93">
        <v>107</v>
      </c>
      <c r="E113" s="95">
        <f t="shared" si="5"/>
        <v>44824</v>
      </c>
      <c r="F113" s="42"/>
      <c r="G113" s="91"/>
      <c r="H113" s="92"/>
      <c r="I113" s="93"/>
      <c r="J113" s="93"/>
      <c r="K113" s="106"/>
      <c r="L113" s="108"/>
      <c r="N113" s="83" t="str">
        <f t="shared" si="4"/>
        <v>mar</v>
      </c>
    </row>
    <row r="114" spans="3:14" x14ac:dyDescent="0.35">
      <c r="C114" s="94" t="str">
        <f t="shared" si="3"/>
        <v>wed</v>
      </c>
      <c r="D114" s="93">
        <v>108</v>
      </c>
      <c r="E114" s="95">
        <f t="shared" si="5"/>
        <v>44825</v>
      </c>
      <c r="F114" s="42"/>
      <c r="G114" s="91"/>
      <c r="H114" s="92"/>
      <c r="I114" s="93"/>
      <c r="J114" s="93"/>
      <c r="K114" s="106"/>
      <c r="L114" s="108"/>
      <c r="N114" s="83" t="str">
        <f t="shared" si="4"/>
        <v>mer</v>
      </c>
    </row>
    <row r="115" spans="3:14" x14ac:dyDescent="0.35">
      <c r="C115" s="94" t="str">
        <f t="shared" si="3"/>
        <v>thu</v>
      </c>
      <c r="D115" s="93">
        <v>109</v>
      </c>
      <c r="E115" s="95">
        <f t="shared" si="5"/>
        <v>44826</v>
      </c>
      <c r="F115" s="42"/>
      <c r="G115" s="91"/>
      <c r="H115" s="92"/>
      <c r="I115" s="93"/>
      <c r="J115" s="93"/>
      <c r="K115" s="106"/>
      <c r="L115" s="108"/>
      <c r="N115" s="83" t="str">
        <f t="shared" si="4"/>
        <v>gio</v>
      </c>
    </row>
    <row r="116" spans="3:14" x14ac:dyDescent="0.35">
      <c r="C116" s="94" t="str">
        <f t="shared" si="3"/>
        <v>fri</v>
      </c>
      <c r="D116" s="93">
        <v>110</v>
      </c>
      <c r="E116" s="95">
        <f t="shared" si="5"/>
        <v>44827</v>
      </c>
      <c r="F116" s="42"/>
      <c r="G116" s="91"/>
      <c r="H116" s="92"/>
      <c r="I116" s="93"/>
      <c r="J116" s="93"/>
      <c r="K116" s="106"/>
      <c r="L116" s="108"/>
      <c r="N116" s="83" t="str">
        <f t="shared" si="4"/>
        <v>ven</v>
      </c>
    </row>
    <row r="117" spans="3:14" x14ac:dyDescent="0.35">
      <c r="C117" s="94" t="str">
        <f t="shared" si="3"/>
        <v>sat</v>
      </c>
      <c r="D117" s="93">
        <v>111</v>
      </c>
      <c r="E117" s="95">
        <f t="shared" si="5"/>
        <v>44828</v>
      </c>
      <c r="F117" s="42"/>
      <c r="G117" s="91"/>
      <c r="H117" s="92"/>
      <c r="I117" s="93"/>
      <c r="J117" s="93"/>
      <c r="K117" s="106"/>
      <c r="L117" s="108"/>
      <c r="N117" s="83" t="str">
        <f t="shared" si="4"/>
        <v>sab</v>
      </c>
    </row>
    <row r="118" spans="3:14" x14ac:dyDescent="0.35">
      <c r="C118" s="88" t="str">
        <f t="shared" si="3"/>
        <v>sun</v>
      </c>
      <c r="D118" s="89">
        <v>112</v>
      </c>
      <c r="E118" s="90">
        <f t="shared" si="5"/>
        <v>44829</v>
      </c>
      <c r="F118" s="42"/>
      <c r="G118" s="91"/>
      <c r="H118" s="92"/>
      <c r="I118" s="93"/>
      <c r="J118" s="93"/>
      <c r="K118" s="106"/>
      <c r="L118" s="108"/>
      <c r="N118" s="83" t="str">
        <f t="shared" si="4"/>
        <v>dom</v>
      </c>
    </row>
    <row r="119" spans="3:14" x14ac:dyDescent="0.35">
      <c r="C119" s="94" t="str">
        <f t="shared" si="3"/>
        <v>mon</v>
      </c>
      <c r="D119" s="93">
        <v>113</v>
      </c>
      <c r="E119" s="95">
        <f t="shared" si="5"/>
        <v>44830</v>
      </c>
      <c r="F119" s="42"/>
      <c r="G119" s="91"/>
      <c r="H119" s="92"/>
      <c r="I119" s="93"/>
      <c r="J119" s="93"/>
      <c r="K119" s="106"/>
      <c r="L119" s="108"/>
      <c r="N119" s="83" t="str">
        <f t="shared" si="4"/>
        <v>lun</v>
      </c>
    </row>
    <row r="120" spans="3:14" x14ac:dyDescent="0.35">
      <c r="C120" s="94" t="str">
        <f t="shared" si="3"/>
        <v>tue</v>
      </c>
      <c r="D120" s="93">
        <v>114</v>
      </c>
      <c r="E120" s="95">
        <f t="shared" si="5"/>
        <v>44831</v>
      </c>
      <c r="F120" s="42"/>
      <c r="G120" s="91"/>
      <c r="H120" s="92"/>
      <c r="I120" s="93"/>
      <c r="J120" s="93"/>
      <c r="K120" s="106"/>
      <c r="L120" s="108"/>
      <c r="N120" s="83" t="str">
        <f t="shared" si="4"/>
        <v>mar</v>
      </c>
    </row>
    <row r="121" spans="3:14" x14ac:dyDescent="0.35">
      <c r="C121" s="94" t="str">
        <f t="shared" si="3"/>
        <v>wed</v>
      </c>
      <c r="D121" s="93">
        <v>115</v>
      </c>
      <c r="E121" s="95">
        <f t="shared" si="5"/>
        <v>44832</v>
      </c>
      <c r="F121" s="42"/>
      <c r="G121" s="91"/>
      <c r="H121" s="92"/>
      <c r="I121" s="93"/>
      <c r="J121" s="93"/>
      <c r="K121" s="106"/>
      <c r="L121" s="108"/>
      <c r="N121" s="83" t="str">
        <f t="shared" si="4"/>
        <v>mer</v>
      </c>
    </row>
    <row r="122" spans="3:14" x14ac:dyDescent="0.35">
      <c r="C122" s="94" t="str">
        <f t="shared" si="3"/>
        <v>thu</v>
      </c>
      <c r="D122" s="93">
        <v>116</v>
      </c>
      <c r="E122" s="95">
        <f t="shared" si="5"/>
        <v>44833</v>
      </c>
      <c r="F122" s="42"/>
      <c r="G122" s="91"/>
      <c r="H122" s="92"/>
      <c r="I122" s="93"/>
      <c r="J122" s="93"/>
      <c r="K122" s="106"/>
      <c r="L122" s="108"/>
      <c r="N122" s="83" t="str">
        <f t="shared" si="4"/>
        <v>gio</v>
      </c>
    </row>
    <row r="123" spans="3:14" x14ac:dyDescent="0.35">
      <c r="C123" s="94" t="str">
        <f t="shared" si="3"/>
        <v>fri</v>
      </c>
      <c r="D123" s="93">
        <v>117</v>
      </c>
      <c r="E123" s="95">
        <f t="shared" si="5"/>
        <v>44834</v>
      </c>
      <c r="F123" s="42"/>
      <c r="G123" s="91"/>
      <c r="H123" s="92"/>
      <c r="I123" s="93"/>
      <c r="J123" s="93"/>
      <c r="K123" s="106"/>
      <c r="L123" s="108"/>
      <c r="N123" s="83" t="str">
        <f t="shared" si="4"/>
        <v>ven</v>
      </c>
    </row>
    <row r="124" spans="3:14" x14ac:dyDescent="0.35">
      <c r="C124" s="94" t="str">
        <f t="shared" si="3"/>
        <v>sat</v>
      </c>
      <c r="D124" s="93">
        <v>118</v>
      </c>
      <c r="E124" s="95">
        <f t="shared" si="5"/>
        <v>44835</v>
      </c>
      <c r="F124" s="42"/>
      <c r="G124" s="91"/>
      <c r="H124" s="92"/>
      <c r="I124" s="93"/>
      <c r="J124" s="93"/>
      <c r="K124" s="106"/>
      <c r="L124" s="108"/>
      <c r="N124" s="83" t="str">
        <f t="shared" si="4"/>
        <v>sab</v>
      </c>
    </row>
    <row r="125" spans="3:14" x14ac:dyDescent="0.35">
      <c r="C125" s="94" t="str">
        <f t="shared" si="3"/>
        <v>sun</v>
      </c>
      <c r="D125" s="89">
        <v>119</v>
      </c>
      <c r="E125" s="90">
        <f t="shared" si="5"/>
        <v>44836</v>
      </c>
      <c r="F125" s="42"/>
      <c r="G125" s="91"/>
      <c r="H125" s="92"/>
      <c r="I125" s="93"/>
      <c r="J125" s="93"/>
      <c r="K125" s="106"/>
      <c r="L125" s="108"/>
      <c r="N125" s="83" t="str">
        <f t="shared" si="4"/>
        <v>dom</v>
      </c>
    </row>
    <row r="126" spans="3:14" x14ac:dyDescent="0.35">
      <c r="C126" s="94" t="str">
        <f t="shared" si="3"/>
        <v>mon</v>
      </c>
      <c r="D126" s="93">
        <v>120</v>
      </c>
      <c r="E126" s="95">
        <f t="shared" si="5"/>
        <v>44837</v>
      </c>
      <c r="F126" s="42"/>
      <c r="G126" s="91"/>
      <c r="H126" s="92"/>
      <c r="I126" s="93"/>
      <c r="J126" s="93"/>
      <c r="K126" s="106"/>
      <c r="L126" s="108"/>
      <c r="N126" s="83" t="str">
        <f t="shared" si="4"/>
        <v>lun</v>
      </c>
    </row>
    <row r="127" spans="3:14" x14ac:dyDescent="0.35">
      <c r="C127" s="94" t="str">
        <f t="shared" si="3"/>
        <v>tue</v>
      </c>
      <c r="D127" s="93">
        <v>121</v>
      </c>
      <c r="E127" s="95">
        <f t="shared" si="5"/>
        <v>44838</v>
      </c>
      <c r="F127" s="96"/>
      <c r="G127" s="91"/>
      <c r="H127" s="92"/>
      <c r="I127" s="93"/>
      <c r="J127" s="93"/>
      <c r="K127" s="106"/>
      <c r="L127" s="108"/>
      <c r="N127" s="83" t="str">
        <f t="shared" si="4"/>
        <v>mar</v>
      </c>
    </row>
    <row r="128" spans="3:14" x14ac:dyDescent="0.35">
      <c r="C128" s="94" t="str">
        <f t="shared" si="3"/>
        <v>wed</v>
      </c>
      <c r="D128" s="93">
        <v>122</v>
      </c>
      <c r="E128" s="95">
        <f t="shared" si="5"/>
        <v>44839</v>
      </c>
      <c r="F128" s="96"/>
      <c r="G128" s="91"/>
      <c r="H128" s="92"/>
      <c r="I128" s="93"/>
      <c r="J128" s="93"/>
      <c r="K128" s="106"/>
      <c r="L128" s="108"/>
      <c r="N128" s="83" t="str">
        <f t="shared" si="4"/>
        <v>mer</v>
      </c>
    </row>
    <row r="129" spans="3:14" x14ac:dyDescent="0.35">
      <c r="C129" s="94" t="str">
        <f t="shared" si="3"/>
        <v>thu</v>
      </c>
      <c r="D129" s="93">
        <v>123</v>
      </c>
      <c r="E129" s="95">
        <f t="shared" si="5"/>
        <v>44840</v>
      </c>
      <c r="F129" s="96"/>
      <c r="G129" s="91"/>
      <c r="H129" s="92"/>
      <c r="I129" s="93"/>
      <c r="J129" s="93"/>
      <c r="K129" s="106"/>
      <c r="L129" s="108"/>
      <c r="N129" s="83" t="str">
        <f t="shared" si="4"/>
        <v>gio</v>
      </c>
    </row>
    <row r="130" spans="3:14" x14ac:dyDescent="0.35">
      <c r="C130" s="94" t="str">
        <f t="shared" si="3"/>
        <v>fri</v>
      </c>
      <c r="D130" s="93">
        <v>124</v>
      </c>
      <c r="E130" s="95">
        <f t="shared" si="5"/>
        <v>44841</v>
      </c>
      <c r="F130" s="96"/>
      <c r="G130" s="91"/>
      <c r="H130" s="92"/>
      <c r="I130" s="93"/>
      <c r="J130" s="93"/>
      <c r="K130" s="106"/>
      <c r="L130" s="108"/>
      <c r="N130" s="83" t="str">
        <f t="shared" si="4"/>
        <v>ven</v>
      </c>
    </row>
    <row r="131" spans="3:14" x14ac:dyDescent="0.35">
      <c r="C131" s="94" t="str">
        <f t="shared" si="3"/>
        <v>sat</v>
      </c>
      <c r="D131" s="93">
        <v>125</v>
      </c>
      <c r="E131" s="95">
        <f t="shared" si="5"/>
        <v>44842</v>
      </c>
      <c r="F131" s="96"/>
      <c r="G131" s="91"/>
      <c r="H131" s="92"/>
      <c r="I131" s="93"/>
      <c r="J131" s="93"/>
      <c r="K131" s="106"/>
      <c r="L131" s="108"/>
      <c r="N131" s="83" t="str">
        <f t="shared" si="4"/>
        <v>sab</v>
      </c>
    </row>
    <row r="132" spans="3:14" x14ac:dyDescent="0.35">
      <c r="C132" s="94" t="str">
        <f t="shared" si="3"/>
        <v>sun</v>
      </c>
      <c r="D132" s="89">
        <v>126</v>
      </c>
      <c r="E132" s="90">
        <f t="shared" si="5"/>
        <v>44843</v>
      </c>
      <c r="F132" s="96"/>
      <c r="G132" s="91"/>
      <c r="H132" s="92"/>
      <c r="I132" s="93"/>
      <c r="J132" s="93"/>
      <c r="K132" s="106"/>
      <c r="L132" s="108"/>
      <c r="N132" s="83" t="str">
        <f t="shared" si="4"/>
        <v>dom</v>
      </c>
    </row>
    <row r="133" spans="3:14" x14ac:dyDescent="0.35">
      <c r="C133" s="94" t="str">
        <f t="shared" si="3"/>
        <v>mon</v>
      </c>
      <c r="D133" s="93">
        <v>127</v>
      </c>
      <c r="E133" s="95">
        <f t="shared" si="5"/>
        <v>44844</v>
      </c>
      <c r="F133" s="96"/>
      <c r="G133" s="91"/>
      <c r="H133" s="92"/>
      <c r="I133" s="93"/>
      <c r="J133" s="93"/>
      <c r="K133" s="106"/>
      <c r="L133" s="108"/>
      <c r="N133" s="83" t="str">
        <f t="shared" si="4"/>
        <v>lun</v>
      </c>
    </row>
    <row r="134" spans="3:14" x14ac:dyDescent="0.35">
      <c r="C134" s="94" t="str">
        <f t="shared" si="3"/>
        <v>tue</v>
      </c>
      <c r="D134" s="93">
        <v>128</v>
      </c>
      <c r="E134" s="95">
        <f t="shared" si="5"/>
        <v>44845</v>
      </c>
      <c r="F134" s="96"/>
      <c r="G134" s="91"/>
      <c r="H134" s="92"/>
      <c r="I134" s="93"/>
      <c r="J134" s="93"/>
      <c r="K134" s="106"/>
      <c r="L134" s="108"/>
      <c r="N134" s="83" t="str">
        <f t="shared" si="4"/>
        <v>mar</v>
      </c>
    </row>
    <row r="135" spans="3:14" x14ac:dyDescent="0.35">
      <c r="C135" s="94" t="str">
        <f t="shared" ref="C135:C146" si="6">IF(N135="dom","sun",IF(N135="lun","mon",IF(N135="mar","tue",IF(N135="mer","wed",IF(N135="gio","thu",IF(N135="ven","fri",IF(N135="sab","sat","")))))))</f>
        <v>wed</v>
      </c>
      <c r="D135" s="93">
        <v>129</v>
      </c>
      <c r="E135" s="95">
        <f t="shared" si="5"/>
        <v>44846</v>
      </c>
      <c r="F135" s="96"/>
      <c r="G135" s="91"/>
      <c r="H135" s="92"/>
      <c r="I135" s="93"/>
      <c r="J135" s="93"/>
      <c r="K135" s="106"/>
      <c r="L135" s="108"/>
      <c r="N135" s="83" t="str">
        <f t="shared" ref="N135:N146" si="7">TEXT(E135,"ggg")</f>
        <v>mer</v>
      </c>
    </row>
    <row r="136" spans="3:14" x14ac:dyDescent="0.35">
      <c r="C136" s="94" t="str">
        <f t="shared" si="6"/>
        <v>thu</v>
      </c>
      <c r="D136" s="93">
        <v>130</v>
      </c>
      <c r="E136" s="95">
        <f t="shared" ref="E136:E146" si="8">E135+1</f>
        <v>44847</v>
      </c>
      <c r="F136" s="96"/>
      <c r="G136" s="91"/>
      <c r="H136" s="92"/>
      <c r="I136" s="93"/>
      <c r="J136" s="93"/>
      <c r="K136" s="106"/>
      <c r="L136" s="108"/>
      <c r="N136" s="83" t="str">
        <f t="shared" si="7"/>
        <v>gio</v>
      </c>
    </row>
    <row r="137" spans="3:14" x14ac:dyDescent="0.35">
      <c r="C137" s="94" t="str">
        <f t="shared" si="6"/>
        <v>fri</v>
      </c>
      <c r="D137" s="93">
        <v>131</v>
      </c>
      <c r="E137" s="95">
        <f t="shared" si="8"/>
        <v>44848</v>
      </c>
      <c r="F137" s="96"/>
      <c r="G137" s="91"/>
      <c r="H137" s="92"/>
      <c r="I137" s="93"/>
      <c r="J137" s="93"/>
      <c r="K137" s="106"/>
      <c r="L137" s="108"/>
      <c r="N137" s="83" t="str">
        <f t="shared" si="7"/>
        <v>ven</v>
      </c>
    </row>
    <row r="138" spans="3:14" x14ac:dyDescent="0.35">
      <c r="C138" s="94" t="str">
        <f t="shared" si="6"/>
        <v>sat</v>
      </c>
      <c r="D138" s="93">
        <v>132</v>
      </c>
      <c r="E138" s="95">
        <f t="shared" si="8"/>
        <v>44849</v>
      </c>
      <c r="F138" s="42"/>
      <c r="G138" s="91"/>
      <c r="H138" s="92"/>
      <c r="I138" s="93"/>
      <c r="J138" s="93"/>
      <c r="K138" s="106"/>
      <c r="L138" s="108"/>
      <c r="N138" s="83" t="str">
        <f t="shared" si="7"/>
        <v>sab</v>
      </c>
    </row>
    <row r="139" spans="3:14" x14ac:dyDescent="0.35">
      <c r="C139" s="94" t="str">
        <f t="shared" si="6"/>
        <v>sun</v>
      </c>
      <c r="D139" s="89">
        <v>133</v>
      </c>
      <c r="E139" s="90">
        <f t="shared" si="8"/>
        <v>44850</v>
      </c>
      <c r="F139" s="96"/>
      <c r="G139" s="91"/>
      <c r="H139" s="92"/>
      <c r="I139" s="93"/>
      <c r="J139" s="93"/>
      <c r="K139" s="106"/>
      <c r="L139" s="108"/>
      <c r="N139" s="83" t="str">
        <f t="shared" si="7"/>
        <v>dom</v>
      </c>
    </row>
    <row r="140" spans="3:14" x14ac:dyDescent="0.35">
      <c r="C140" s="94" t="str">
        <f t="shared" si="6"/>
        <v>mon</v>
      </c>
      <c r="D140" s="93">
        <v>134</v>
      </c>
      <c r="E140" s="95">
        <f t="shared" si="8"/>
        <v>44851</v>
      </c>
      <c r="F140" s="42"/>
      <c r="G140" s="91"/>
      <c r="H140" s="92"/>
      <c r="I140" s="93"/>
      <c r="J140" s="93"/>
      <c r="K140" s="106"/>
      <c r="L140" s="108"/>
      <c r="N140" s="83" t="str">
        <f t="shared" si="7"/>
        <v>lun</v>
      </c>
    </row>
    <row r="141" spans="3:14" x14ac:dyDescent="0.35">
      <c r="C141" s="94" t="str">
        <f t="shared" si="6"/>
        <v>tue</v>
      </c>
      <c r="D141" s="93">
        <v>135</v>
      </c>
      <c r="E141" s="95">
        <f t="shared" si="8"/>
        <v>44852</v>
      </c>
      <c r="F141" s="42"/>
      <c r="G141" s="91"/>
      <c r="H141" s="92"/>
      <c r="I141" s="93"/>
      <c r="J141" s="93"/>
      <c r="K141" s="106"/>
      <c r="L141" s="108"/>
      <c r="N141" s="83" t="str">
        <f t="shared" si="7"/>
        <v>mar</v>
      </c>
    </row>
    <row r="142" spans="3:14" x14ac:dyDescent="0.35">
      <c r="C142" s="94" t="str">
        <f t="shared" si="6"/>
        <v>wed</v>
      </c>
      <c r="D142" s="93">
        <v>136</v>
      </c>
      <c r="E142" s="95">
        <f t="shared" si="8"/>
        <v>44853</v>
      </c>
      <c r="F142" s="42"/>
      <c r="G142" s="91"/>
      <c r="H142" s="92"/>
      <c r="I142" s="93"/>
      <c r="J142" s="93"/>
      <c r="K142" s="106"/>
      <c r="L142" s="108"/>
      <c r="N142" s="83" t="str">
        <f t="shared" si="7"/>
        <v>mer</v>
      </c>
    </row>
    <row r="143" spans="3:14" x14ac:dyDescent="0.35">
      <c r="C143" s="94" t="str">
        <f t="shared" si="6"/>
        <v>thu</v>
      </c>
      <c r="D143" s="93">
        <v>137</v>
      </c>
      <c r="E143" s="95">
        <f t="shared" si="8"/>
        <v>44854</v>
      </c>
      <c r="F143" s="42"/>
      <c r="G143" s="91"/>
      <c r="H143" s="92"/>
      <c r="I143" s="93"/>
      <c r="J143" s="93"/>
      <c r="K143" s="106"/>
      <c r="L143" s="108"/>
      <c r="N143" s="83" t="str">
        <f t="shared" si="7"/>
        <v>gio</v>
      </c>
    </row>
    <row r="144" spans="3:14" x14ac:dyDescent="0.35">
      <c r="C144" s="94" t="str">
        <f t="shared" si="6"/>
        <v>fri</v>
      </c>
      <c r="D144" s="93">
        <v>138</v>
      </c>
      <c r="E144" s="95">
        <f t="shared" si="8"/>
        <v>44855</v>
      </c>
      <c r="F144" s="42"/>
      <c r="G144" s="91"/>
      <c r="H144" s="92"/>
      <c r="I144" s="93"/>
      <c r="J144" s="93"/>
      <c r="K144" s="106"/>
      <c r="L144" s="108"/>
      <c r="N144" s="83" t="str">
        <f t="shared" si="7"/>
        <v>ven</v>
      </c>
    </row>
    <row r="145" spans="3:14" x14ac:dyDescent="0.35">
      <c r="C145" s="94" t="str">
        <f t="shared" si="6"/>
        <v>sat</v>
      </c>
      <c r="D145" s="93">
        <v>139</v>
      </c>
      <c r="E145" s="95">
        <f t="shared" si="8"/>
        <v>44856</v>
      </c>
      <c r="F145" s="42"/>
      <c r="G145" s="91"/>
      <c r="H145" s="92"/>
      <c r="I145" s="93"/>
      <c r="J145" s="93"/>
      <c r="K145" s="106"/>
      <c r="L145" s="108"/>
      <c r="N145" s="83" t="str">
        <f t="shared" si="7"/>
        <v>sab</v>
      </c>
    </row>
    <row r="146" spans="3:14" ht="16" thickBot="1" x14ac:dyDescent="0.4">
      <c r="C146" s="97" t="str">
        <f t="shared" si="6"/>
        <v>sun</v>
      </c>
      <c r="D146" s="98">
        <v>140</v>
      </c>
      <c r="E146" s="99">
        <f t="shared" si="8"/>
        <v>44857</v>
      </c>
      <c r="F146" s="100"/>
      <c r="G146" s="101"/>
      <c r="H146" s="102"/>
      <c r="I146" s="103"/>
      <c r="J146" s="103"/>
      <c r="K146" s="107"/>
      <c r="L146" s="109"/>
      <c r="N146" s="83" t="str">
        <f t="shared" si="7"/>
        <v>dom</v>
      </c>
    </row>
    <row r="151" spans="3:14" x14ac:dyDescent="0.35">
      <c r="E151" s="85"/>
      <c r="G151" s="104"/>
      <c r="H151" s="105"/>
      <c r="I151" s="85"/>
    </row>
    <row r="152" spans="3:14" x14ac:dyDescent="0.35">
      <c r="E152" s="85"/>
      <c r="G152" s="104"/>
      <c r="H152" s="105"/>
      <c r="I152" s="85"/>
    </row>
    <row r="153" spans="3:14" x14ac:dyDescent="0.35">
      <c r="E153" s="85"/>
      <c r="G153" s="104"/>
      <c r="H153" s="105"/>
      <c r="I153" s="85"/>
    </row>
    <row r="154" spans="3:14" x14ac:dyDescent="0.35">
      <c r="E154" s="85"/>
      <c r="G154" s="104"/>
      <c r="H154" s="105"/>
      <c r="I154" s="85"/>
    </row>
    <row r="155" spans="3:14" x14ac:dyDescent="0.35">
      <c r="E155" s="85"/>
      <c r="G155" s="104"/>
      <c r="H155" s="105"/>
      <c r="I155" s="85"/>
    </row>
    <row r="156" spans="3:14" x14ac:dyDescent="0.35">
      <c r="E156" s="85"/>
      <c r="G156" s="104"/>
      <c r="H156" s="105"/>
      <c r="I156" s="85"/>
    </row>
    <row r="157" spans="3:14" x14ac:dyDescent="0.35">
      <c r="E157" s="85"/>
      <c r="G157" s="104"/>
      <c r="H157" s="105"/>
      <c r="I157" s="85"/>
    </row>
    <row r="158" spans="3:14" x14ac:dyDescent="0.35">
      <c r="E158" s="85"/>
      <c r="G158" s="104"/>
      <c r="H158" s="85"/>
      <c r="I158" s="85"/>
    </row>
    <row r="159" spans="3:14" x14ac:dyDescent="0.35">
      <c r="E159" s="85"/>
      <c r="G159" s="104"/>
      <c r="H159" s="85"/>
      <c r="I159" s="85"/>
    </row>
    <row r="160" spans="3:14" x14ac:dyDescent="0.35">
      <c r="E160" s="85"/>
      <c r="G160" s="104"/>
      <c r="H160" s="105"/>
      <c r="I160" s="85"/>
    </row>
    <row r="161" spans="5:9" x14ac:dyDescent="0.35">
      <c r="E161" s="85"/>
      <c r="G161" s="104"/>
      <c r="H161" s="105"/>
      <c r="I161" s="85"/>
    </row>
    <row r="162" spans="5:9" x14ac:dyDescent="0.35">
      <c r="E162" s="85"/>
      <c r="G162" s="104"/>
      <c r="H162" s="105"/>
      <c r="I162" s="85"/>
    </row>
    <row r="163" spans="5:9" x14ac:dyDescent="0.35">
      <c r="E163" s="85"/>
      <c r="G163" s="104"/>
      <c r="H163" s="105"/>
      <c r="I163" s="85"/>
    </row>
  </sheetData>
  <mergeCells count="11">
    <mergeCell ref="N3:N5"/>
    <mergeCell ref="C3:C5"/>
    <mergeCell ref="D3:D5"/>
    <mergeCell ref="E3:E5"/>
    <mergeCell ref="F3:F5"/>
    <mergeCell ref="G3:G5"/>
    <mergeCell ref="L3:L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C2:Q149"/>
  <sheetViews>
    <sheetView topLeftCell="D115" zoomScaleNormal="100" workbookViewId="0">
      <selection activeCell="T13" sqref="T13"/>
    </sheetView>
  </sheetViews>
  <sheetFormatPr defaultRowHeight="14.5" x14ac:dyDescent="0.35"/>
  <cols>
    <col min="3" max="3" width="15.90625" customWidth="1"/>
    <col min="4" max="4" width="3" customWidth="1"/>
    <col min="5" max="5" width="14.90625" style="1" customWidth="1"/>
    <col min="6" max="6" width="5" style="45" customWidth="1"/>
    <col min="7" max="7" width="6.36328125" style="9" customWidth="1"/>
    <col min="8" max="8" width="6.6328125" style="8" customWidth="1"/>
    <col min="9" max="9" width="9.7265625" style="1" bestFit="1" customWidth="1"/>
    <col min="10" max="10" width="9.08984375" style="70"/>
    <col min="12" max="12" width="11.08984375" style="7" customWidth="1"/>
    <col min="13" max="13" width="11.36328125" customWidth="1"/>
    <col min="14" max="14" width="10.08984375" customWidth="1"/>
    <col min="15" max="15" width="7.6328125" customWidth="1"/>
  </cols>
  <sheetData>
    <row r="2" spans="3:17" x14ac:dyDescent="0.35">
      <c r="M2" t="s">
        <v>32</v>
      </c>
    </row>
    <row r="5" spans="3:17" x14ac:dyDescent="0.35">
      <c r="O5">
        <f>((DATA_ENTRY!F6-INT(DATA_ENTRY!F6))*1440)</f>
        <v>0</v>
      </c>
    </row>
    <row r="7" spans="3:17" ht="19.5" thickBot="1" x14ac:dyDescent="0.55000000000000004">
      <c r="C7" s="158" t="s">
        <v>28</v>
      </c>
      <c r="D7" s="159"/>
      <c r="E7" s="160"/>
    </row>
    <row r="8" spans="3:17" ht="44" x14ac:dyDescent="0.4">
      <c r="C8" s="5" t="s">
        <v>5</v>
      </c>
      <c r="D8" s="5"/>
      <c r="E8" s="6" t="s">
        <v>6</v>
      </c>
      <c r="F8" s="50" t="s">
        <v>34</v>
      </c>
      <c r="G8" s="51"/>
      <c r="H8" s="65"/>
      <c r="I8" s="62" t="s">
        <v>0</v>
      </c>
      <c r="J8" s="71" t="s">
        <v>1</v>
      </c>
      <c r="K8" s="52" t="s">
        <v>3</v>
      </c>
      <c r="L8" s="53" t="s">
        <v>4</v>
      </c>
      <c r="M8" s="54" t="s">
        <v>31</v>
      </c>
      <c r="N8" s="55" t="s">
        <v>30</v>
      </c>
      <c r="O8" s="41" t="s">
        <v>33</v>
      </c>
      <c r="Q8" s="122" t="s">
        <v>81</v>
      </c>
    </row>
    <row r="9" spans="3:17" ht="16" x14ac:dyDescent="0.4">
      <c r="C9" s="3" t="s">
        <v>13</v>
      </c>
      <c r="D9" s="3"/>
      <c r="E9" s="4" t="s">
        <v>22</v>
      </c>
      <c r="F9" s="56" t="str">
        <f>DATA_ENTRY!C6</f>
        <v>sun</v>
      </c>
      <c r="G9" s="46">
        <f>DATA_ENTRY!G6</f>
        <v>0</v>
      </c>
      <c r="H9" s="66">
        <f>DATA_ENTRY!H6</f>
        <v>0</v>
      </c>
      <c r="I9" s="63" t="str">
        <f>IF(N9="","",IF(DATA_ENTRY!G6=0,N9*0.5, DATA_ENTRY!G6*N9))</f>
        <v/>
      </c>
      <c r="J9" s="72" t="str">
        <f>IF(N9="","",IF(DATA_ENTRY!H6=0,"", DATA_ENTRY!H6*N9))</f>
        <v/>
      </c>
      <c r="K9" s="47" t="str">
        <f>IF(DATA_ENTRY!I6="","",DATA_ENTRY!I6*0.001)</f>
        <v/>
      </c>
      <c r="L9" s="48" t="str">
        <f>IF(DATA_ENTRY!J6="","",DATA_ENTRY!J6*0.006)</f>
        <v/>
      </c>
      <c r="M9" s="49" t="str">
        <f>IF(DATA_ENTRY!F6="","",(DATA_ENTRY!F6-INT(DATA_ENTRY!F6))*1440)</f>
        <v/>
      </c>
      <c r="N9" s="57" t="str">
        <f>IF(DATA_ENTRY!F6="","",60/(M9*60))</f>
        <v/>
      </c>
      <c r="O9">
        <v>0</v>
      </c>
      <c r="Q9" s="123" t="str">
        <f>IF(N9="","",IF(DATA_ENTRY!H6=0,N9*0.5, ""))</f>
        <v/>
      </c>
    </row>
    <row r="10" spans="3:17" ht="16" x14ac:dyDescent="0.4">
      <c r="C10" s="3" t="s">
        <v>15</v>
      </c>
      <c r="D10" s="3"/>
      <c r="E10" s="4" t="s">
        <v>23</v>
      </c>
      <c r="F10" s="58" t="str">
        <f>DATA_ENTRY!C7</f>
        <v>mon</v>
      </c>
      <c r="G10" s="74">
        <f>DATA_ENTRY!G7</f>
        <v>0</v>
      </c>
      <c r="H10" s="78">
        <f>DATA_ENTRY!H7</f>
        <v>0</v>
      </c>
      <c r="I10" s="81" t="str">
        <f>IF(N10="","",IF(DATA_ENTRY!G7=0,N10*0.5, DATA_ENTRY!G7*N10))</f>
        <v/>
      </c>
      <c r="J10" s="82" t="str">
        <f>IF(N10="","",IF(DATA_ENTRY!H7=0,"", DATA_ENTRY!H7*N10))</f>
        <v/>
      </c>
      <c r="K10" s="43" t="str">
        <f>IF(DATA_ENTRY!I7="","",DATA_ENTRY!I7*0.001)</f>
        <v/>
      </c>
      <c r="L10" s="44" t="str">
        <f>IF(DATA_ENTRY!J7="","",DATA_ENTRY!J7*0.006)</f>
        <v/>
      </c>
      <c r="M10" s="68" t="str">
        <f>IF(DATA_ENTRY!F7="","",(DATA_ENTRY!F7-INT(DATA_ENTRY!F7))*1440)</f>
        <v/>
      </c>
      <c r="N10" s="69" t="str">
        <f>IF(DATA_ENTRY!F7="","",60/(M10*60))</f>
        <v/>
      </c>
      <c r="O10">
        <v>0.5</v>
      </c>
      <c r="Q10" s="123" t="str">
        <f>IF(N10="","",IF(DATA_ENTRY!H7=0,N10*0.5, ""))</f>
        <v/>
      </c>
    </row>
    <row r="11" spans="3:17" ht="16" x14ac:dyDescent="0.4">
      <c r="C11" s="3" t="s">
        <v>12</v>
      </c>
      <c r="D11" s="3"/>
      <c r="E11" s="10" t="s">
        <v>27</v>
      </c>
      <c r="F11" s="58" t="str">
        <f>DATA_ENTRY!C8</f>
        <v>tue</v>
      </c>
      <c r="G11" s="74">
        <f>DATA_ENTRY!G8</f>
        <v>0</v>
      </c>
      <c r="H11" s="78">
        <f>DATA_ENTRY!H8</f>
        <v>0</v>
      </c>
      <c r="I11" s="81" t="str">
        <f>IF(N11="","",IF(DATA_ENTRY!G8=0,N11*0.5, DATA_ENTRY!G8*N11))</f>
        <v/>
      </c>
      <c r="J11" s="82" t="str">
        <f>IF(N11="","",IF(DATA_ENTRY!H8=0,"", DATA_ENTRY!H8*N11))</f>
        <v/>
      </c>
      <c r="K11" s="43" t="str">
        <f>IF(DATA_ENTRY!I8="","",DATA_ENTRY!I8*0.001)</f>
        <v/>
      </c>
      <c r="L11" s="44" t="str">
        <f>IF(DATA_ENTRY!J8="","",DATA_ENTRY!J8*0.006)</f>
        <v/>
      </c>
      <c r="M11" s="68" t="str">
        <f>IF(DATA_ENTRY!F8="","",(DATA_ENTRY!F8-INT(DATA_ENTRY!F8))*1440)</f>
        <v/>
      </c>
      <c r="N11" s="69" t="str">
        <f>IF(DATA_ENTRY!F8="","",60/(M11*60))</f>
        <v/>
      </c>
      <c r="O11">
        <v>1.5</v>
      </c>
      <c r="Q11" s="123" t="str">
        <f>IF(N11="","",IF(DATA_ENTRY!H8=0,N11*0.5, ""))</f>
        <v/>
      </c>
    </row>
    <row r="12" spans="3:17" ht="16" x14ac:dyDescent="0.4">
      <c r="C12" s="3" t="s">
        <v>25</v>
      </c>
      <c r="D12" s="3"/>
      <c r="E12" s="4" t="s">
        <v>19</v>
      </c>
      <c r="F12" s="58" t="str">
        <f>DATA_ENTRY!C9</f>
        <v>wed</v>
      </c>
      <c r="G12" s="74">
        <f>DATA_ENTRY!G9</f>
        <v>0</v>
      </c>
      <c r="H12" s="78">
        <f>DATA_ENTRY!H9</f>
        <v>0</v>
      </c>
      <c r="I12" s="81" t="str">
        <f>IF(N12="","",IF(DATA_ENTRY!G9=0,N12*0.5, DATA_ENTRY!G9*N12))</f>
        <v/>
      </c>
      <c r="J12" s="82" t="str">
        <f>IF(N12="","",IF(DATA_ENTRY!H9=0,"", DATA_ENTRY!H9*N12))</f>
        <v/>
      </c>
      <c r="K12" s="43" t="str">
        <f>IF(DATA_ENTRY!I9="","",DATA_ENTRY!I9*0.001)</f>
        <v/>
      </c>
      <c r="L12" s="44" t="str">
        <f>IF(DATA_ENTRY!J9="","",DATA_ENTRY!J9*0.006)</f>
        <v/>
      </c>
      <c r="M12" s="68" t="str">
        <f>IF(DATA_ENTRY!F9="","",(DATA_ENTRY!F9-INT(DATA_ENTRY!F9))*1440)</f>
        <v/>
      </c>
      <c r="N12" s="69" t="str">
        <f>IF(DATA_ENTRY!F9="","",60/(M12*60))</f>
        <v/>
      </c>
      <c r="O12">
        <v>2.5</v>
      </c>
      <c r="Q12" s="123" t="str">
        <f>IF(N12="","",IF(DATA_ENTRY!H9=0,N12*0.5, ""))</f>
        <v/>
      </c>
    </row>
    <row r="13" spans="3:17" ht="16" x14ac:dyDescent="0.4">
      <c r="C13" s="3" t="s">
        <v>10</v>
      </c>
      <c r="D13" s="3"/>
      <c r="E13" s="4" t="s">
        <v>18</v>
      </c>
      <c r="F13" s="58" t="str">
        <f>DATA_ENTRY!C10</f>
        <v>thu</v>
      </c>
      <c r="G13" s="74">
        <f>DATA_ENTRY!G10</f>
        <v>0</v>
      </c>
      <c r="H13" s="78">
        <f>DATA_ENTRY!H10</f>
        <v>0</v>
      </c>
      <c r="I13" s="81" t="str">
        <f>IF(N13="","",IF(DATA_ENTRY!G10=0,N13*0.5, DATA_ENTRY!G10*N13))</f>
        <v/>
      </c>
      <c r="J13" s="82" t="str">
        <f>IF(N13="","",IF(DATA_ENTRY!H10=0,"", DATA_ENTRY!H10*N13))</f>
        <v/>
      </c>
      <c r="K13" s="43" t="str">
        <f>IF(DATA_ENTRY!I10="","",DATA_ENTRY!I10*0.001)</f>
        <v/>
      </c>
      <c r="L13" s="44" t="str">
        <f>IF(DATA_ENTRY!J10="","",DATA_ENTRY!J10*0.006)</f>
        <v/>
      </c>
      <c r="M13" s="68" t="str">
        <f>IF(DATA_ENTRY!F10="","",(DATA_ENTRY!F10-INT(DATA_ENTRY!F10))*1440)</f>
        <v/>
      </c>
      <c r="N13" s="69" t="str">
        <f>IF(DATA_ENTRY!F10="","",60/(M13*60))</f>
        <v/>
      </c>
      <c r="O13">
        <v>3.5</v>
      </c>
      <c r="Q13" s="123" t="str">
        <f>IF(N13="","",IF(DATA_ENTRY!H10=0,N13*0.5, ""))</f>
        <v/>
      </c>
    </row>
    <row r="14" spans="3:17" ht="16" x14ac:dyDescent="0.4">
      <c r="C14" s="3" t="s">
        <v>16</v>
      </c>
      <c r="D14" s="3"/>
      <c r="E14" s="4" t="s">
        <v>21</v>
      </c>
      <c r="F14" s="58" t="str">
        <f>DATA_ENTRY!C11</f>
        <v>fri</v>
      </c>
      <c r="G14" s="74">
        <f>DATA_ENTRY!G11</f>
        <v>0</v>
      </c>
      <c r="H14" s="78">
        <f>DATA_ENTRY!H11</f>
        <v>0</v>
      </c>
      <c r="I14" s="81" t="str">
        <f>IF(N14="","",IF(DATA_ENTRY!G11=0,N14*0.5, DATA_ENTRY!G11*N14))</f>
        <v/>
      </c>
      <c r="J14" s="82" t="str">
        <f>IF(N14="","",IF(DATA_ENTRY!H11=0,"", DATA_ENTRY!H11*N14))</f>
        <v/>
      </c>
      <c r="K14" s="43" t="str">
        <f>IF(DATA_ENTRY!I11="","",DATA_ENTRY!I11*0.001)</f>
        <v/>
      </c>
      <c r="L14" s="44" t="str">
        <f>IF(DATA_ENTRY!J11="","",DATA_ENTRY!J11*0.006)</f>
        <v/>
      </c>
      <c r="M14" s="68" t="str">
        <f>IF(DATA_ENTRY!F11="","",(DATA_ENTRY!F11-INT(DATA_ENTRY!F11))*1440)</f>
        <v/>
      </c>
      <c r="N14" s="69" t="str">
        <f>IF(DATA_ENTRY!F11="","",60/(M14*60))</f>
        <v/>
      </c>
      <c r="O14">
        <v>4.5</v>
      </c>
      <c r="Q14" s="123" t="str">
        <f>IF(N14="","",IF(DATA_ENTRY!H11=0,N14*0.5, ""))</f>
        <v/>
      </c>
    </row>
    <row r="15" spans="3:17" ht="16" x14ac:dyDescent="0.4">
      <c r="C15" s="3" t="s">
        <v>11</v>
      </c>
      <c r="D15" s="3"/>
      <c r="E15" s="4" t="s">
        <v>10</v>
      </c>
      <c r="F15" s="58" t="str">
        <f>DATA_ENTRY!C12</f>
        <v>sat</v>
      </c>
      <c r="G15" s="74">
        <f>DATA_ENTRY!G12</f>
        <v>0</v>
      </c>
      <c r="H15" s="78">
        <f>DATA_ENTRY!H12</f>
        <v>0</v>
      </c>
      <c r="I15" s="81" t="str">
        <f>IF(N15="","",IF(DATA_ENTRY!G12=0,N15*0.5, DATA_ENTRY!G12*N15))</f>
        <v/>
      </c>
      <c r="J15" s="82" t="str">
        <f>IF(N15="","",IF(DATA_ENTRY!H12=0,"", DATA_ENTRY!H12*N15))</f>
        <v/>
      </c>
      <c r="K15" s="43" t="str">
        <f>IF(DATA_ENTRY!I12="","",DATA_ENTRY!I12*0.001)</f>
        <v/>
      </c>
      <c r="L15" s="44" t="str">
        <f>IF(DATA_ENTRY!J12="","",DATA_ENTRY!J12*0.006)</f>
        <v/>
      </c>
      <c r="M15" s="68" t="str">
        <f>IF(DATA_ENTRY!F12="","",(DATA_ENTRY!F12-INT(DATA_ENTRY!F12))*1440)</f>
        <v/>
      </c>
      <c r="N15" s="69" t="str">
        <f>IF(DATA_ENTRY!F12="","",60/(M15*60))</f>
        <v/>
      </c>
      <c r="O15">
        <v>5.5</v>
      </c>
      <c r="Q15" s="123" t="str">
        <f>IF(N15="","",IF(DATA_ENTRY!H12=0,N15*0.5, ""))</f>
        <v/>
      </c>
    </row>
    <row r="16" spans="3:17" ht="16" x14ac:dyDescent="0.4">
      <c r="C16" s="3" t="s">
        <v>14</v>
      </c>
      <c r="D16" s="3"/>
      <c r="E16" s="4" t="s">
        <v>17</v>
      </c>
      <c r="F16" s="56" t="str">
        <f>DATA_ENTRY!C13</f>
        <v>sun</v>
      </c>
      <c r="G16" s="46">
        <f>DATA_ENTRY!G13</f>
        <v>0</v>
      </c>
      <c r="H16" s="66">
        <f>DATA_ENTRY!H13</f>
        <v>0</v>
      </c>
      <c r="I16" s="63" t="str">
        <f>IF(N16="","",IF(DATA_ENTRY!G13=0,N16*0.5, DATA_ENTRY!G13*N16))</f>
        <v/>
      </c>
      <c r="J16" s="72" t="str">
        <f>IF(N16="","",IF(DATA_ENTRY!H13=0,"", DATA_ENTRY!H13*N16))</f>
        <v/>
      </c>
      <c r="K16" s="47" t="str">
        <f>IF(DATA_ENTRY!I13="","",DATA_ENTRY!I13*0.001)</f>
        <v/>
      </c>
      <c r="L16" s="48" t="str">
        <f>IF(DATA_ENTRY!J13="","",DATA_ENTRY!J13*0.006)</f>
        <v/>
      </c>
      <c r="M16" s="49" t="str">
        <f>IF(DATA_ENTRY!F13="","",(DATA_ENTRY!F13-INT(DATA_ENTRY!F13))*1440)</f>
        <v/>
      </c>
      <c r="N16" s="57" t="str">
        <f>IF(DATA_ENTRY!F13="","",60/(M16*60))</f>
        <v/>
      </c>
      <c r="O16">
        <v>6.5</v>
      </c>
      <c r="Q16" s="123" t="str">
        <f>IF(N16="","",IF(DATA_ENTRY!H13=0,N16*0.5, ""))</f>
        <v/>
      </c>
    </row>
    <row r="17" spans="3:17" ht="16" x14ac:dyDescent="0.4">
      <c r="C17" s="3"/>
      <c r="D17" s="3"/>
      <c r="E17" s="4" t="s">
        <v>24</v>
      </c>
      <c r="F17" s="58" t="str">
        <f>DATA_ENTRY!C14</f>
        <v>mon</v>
      </c>
      <c r="G17" s="74">
        <f>DATA_ENTRY!G14</f>
        <v>0</v>
      </c>
      <c r="H17" s="78">
        <f>DATA_ENTRY!H14</f>
        <v>0</v>
      </c>
      <c r="I17" s="81" t="str">
        <f>IF(N17="","",IF(DATA_ENTRY!G14=0,N17*0.5, DATA_ENTRY!G14*N17))</f>
        <v/>
      </c>
      <c r="J17" s="82" t="str">
        <f>IF(N17="","",IF(DATA_ENTRY!H14=0,"", DATA_ENTRY!H14*N17))</f>
        <v/>
      </c>
      <c r="K17" s="43" t="str">
        <f>IF(DATA_ENTRY!I14="","",DATA_ENTRY!I14*0.001)</f>
        <v/>
      </c>
      <c r="L17" s="44" t="str">
        <f>IF(DATA_ENTRY!J14="","",DATA_ENTRY!J14*0.006)</f>
        <v/>
      </c>
      <c r="M17" s="68" t="str">
        <f>IF(DATA_ENTRY!F14="","",(DATA_ENTRY!F14-INT(DATA_ENTRY!F14))*1440)</f>
        <v/>
      </c>
      <c r="N17" s="69" t="str">
        <f>IF(DATA_ENTRY!F14="","",60/(M17*60))</f>
        <v/>
      </c>
      <c r="O17">
        <v>7.5</v>
      </c>
      <c r="Q17" s="123" t="str">
        <f>IF(N17="","",IF(DATA_ENTRY!H14=0,N17*0.5, ""))</f>
        <v/>
      </c>
    </row>
    <row r="18" spans="3:17" ht="16" x14ac:dyDescent="0.4">
      <c r="C18" s="3"/>
      <c r="D18" s="3"/>
      <c r="E18" s="4" t="s">
        <v>26</v>
      </c>
      <c r="F18" s="58" t="str">
        <f>DATA_ENTRY!C15</f>
        <v>tue</v>
      </c>
      <c r="G18" s="74">
        <f>DATA_ENTRY!G15</f>
        <v>0</v>
      </c>
      <c r="H18" s="78">
        <f>DATA_ENTRY!H15</f>
        <v>0</v>
      </c>
      <c r="I18" s="81" t="str">
        <f>IF(N18="","",IF(DATA_ENTRY!G15=0,N18*0.5, DATA_ENTRY!G15*N18))</f>
        <v/>
      </c>
      <c r="J18" s="82" t="str">
        <f>IF(N18="","",IF(DATA_ENTRY!H15=0,"", DATA_ENTRY!H15*N18))</f>
        <v/>
      </c>
      <c r="K18" s="43" t="str">
        <f>IF(DATA_ENTRY!I15="","",DATA_ENTRY!I15*0.001)</f>
        <v/>
      </c>
      <c r="L18" s="44" t="str">
        <f>IF(DATA_ENTRY!J15="","",DATA_ENTRY!J15*0.006)</f>
        <v/>
      </c>
      <c r="M18" s="68" t="str">
        <f>IF(DATA_ENTRY!F15="","",(DATA_ENTRY!F15-INT(DATA_ENTRY!F15))*1440)</f>
        <v/>
      </c>
      <c r="N18" s="69" t="str">
        <f>IF(DATA_ENTRY!F15="","",60/(M18*60))</f>
        <v/>
      </c>
      <c r="O18">
        <v>8.5</v>
      </c>
      <c r="Q18" s="123" t="str">
        <f>IF(N18="","",IF(DATA_ENTRY!H15=0,N18*0.5, ""))</f>
        <v/>
      </c>
    </row>
    <row r="19" spans="3:17" ht="16" x14ac:dyDescent="0.4">
      <c r="C19" s="3"/>
      <c r="D19" s="3"/>
      <c r="E19" s="4" t="s">
        <v>20</v>
      </c>
      <c r="F19" s="58" t="str">
        <f>DATA_ENTRY!C16</f>
        <v>wed</v>
      </c>
      <c r="G19" s="74">
        <f>DATA_ENTRY!G16</f>
        <v>0</v>
      </c>
      <c r="H19" s="78">
        <f>DATA_ENTRY!H16</f>
        <v>0</v>
      </c>
      <c r="I19" s="81" t="str">
        <f>IF(N19="","",IF(DATA_ENTRY!G16=0,N19*0.5, DATA_ENTRY!G16*N19))</f>
        <v/>
      </c>
      <c r="J19" s="82" t="str">
        <f>IF(N19="","",IF(DATA_ENTRY!H16=0,"", DATA_ENTRY!H16*N19))</f>
        <v/>
      </c>
      <c r="K19" s="43" t="str">
        <f>IF(DATA_ENTRY!I16="","",DATA_ENTRY!I16*0.001)</f>
        <v/>
      </c>
      <c r="L19" s="44" t="str">
        <f>IF(DATA_ENTRY!J16="","",DATA_ENTRY!J16*0.006)</f>
        <v/>
      </c>
      <c r="M19" s="68" t="str">
        <f>IF(DATA_ENTRY!F16="","",(DATA_ENTRY!F16-INT(DATA_ENTRY!F16))*1440)</f>
        <v/>
      </c>
      <c r="N19" s="69" t="str">
        <f>IF(DATA_ENTRY!F16="","",60/(M19*60))</f>
        <v/>
      </c>
      <c r="O19">
        <v>9.5</v>
      </c>
      <c r="Q19" s="123" t="str">
        <f>IF(N19="","",IF(DATA_ENTRY!H16=0,N19*0.5, ""))</f>
        <v/>
      </c>
    </row>
    <row r="20" spans="3:17" ht="16" x14ac:dyDescent="0.4">
      <c r="E20" s="4" t="s">
        <v>11</v>
      </c>
      <c r="F20" s="58" t="str">
        <f>DATA_ENTRY!C17</f>
        <v>thu</v>
      </c>
      <c r="G20" s="74">
        <f>DATA_ENTRY!G17</f>
        <v>0</v>
      </c>
      <c r="H20" s="78">
        <f>DATA_ENTRY!H17</f>
        <v>0</v>
      </c>
      <c r="I20" s="81" t="str">
        <f>IF(N20="","",IF(DATA_ENTRY!G17=0,N20*0.5, DATA_ENTRY!G17*N20))</f>
        <v/>
      </c>
      <c r="J20" s="82" t="str">
        <f>IF(N20="","",IF(DATA_ENTRY!H17=0,"", DATA_ENTRY!H17*N20))</f>
        <v/>
      </c>
      <c r="K20" s="43" t="str">
        <f>IF(DATA_ENTRY!I17="","",DATA_ENTRY!I17*0.001)</f>
        <v/>
      </c>
      <c r="L20" s="44" t="str">
        <f>IF(DATA_ENTRY!J17="","",DATA_ENTRY!J17*0.006)</f>
        <v/>
      </c>
      <c r="M20" s="68" t="str">
        <f>IF(DATA_ENTRY!F17="","",(DATA_ENTRY!F17-INT(DATA_ENTRY!F17))*1440)</f>
        <v/>
      </c>
      <c r="N20" s="69" t="str">
        <f>IF(DATA_ENTRY!F17="","",60/(M20*60))</f>
        <v/>
      </c>
      <c r="O20">
        <v>10.5</v>
      </c>
      <c r="Q20" s="123" t="str">
        <f>IF(N20="","",IF(DATA_ENTRY!H17=0,N20*0.5, ""))</f>
        <v/>
      </c>
    </row>
    <row r="21" spans="3:17" x14ac:dyDescent="0.35">
      <c r="E21" s="2" t="str">
        <f t="shared" ref="E21:E73" si="0">IF(C21="","",IF(C21=0,B21*0.5, C21/B21))</f>
        <v/>
      </c>
      <c r="F21" s="58" t="str">
        <f>DATA_ENTRY!C18</f>
        <v>fri</v>
      </c>
      <c r="G21" s="74">
        <f>DATA_ENTRY!G18</f>
        <v>0</v>
      </c>
      <c r="H21" s="78">
        <f>DATA_ENTRY!H18</f>
        <v>0</v>
      </c>
      <c r="I21" s="81" t="str">
        <f>IF(N21="","",IF(DATA_ENTRY!G18=0,N21*0.5, DATA_ENTRY!G18*N21))</f>
        <v/>
      </c>
      <c r="J21" s="82" t="str">
        <f>IF(N21="","",IF(DATA_ENTRY!H18=0,"", DATA_ENTRY!H18*N21))</f>
        <v/>
      </c>
      <c r="K21" s="43" t="str">
        <f>IF(DATA_ENTRY!I18="","",DATA_ENTRY!I18*0.001)</f>
        <v/>
      </c>
      <c r="L21" s="44" t="str">
        <f>IF(DATA_ENTRY!J18="","",DATA_ENTRY!J18*0.006)</f>
        <v/>
      </c>
      <c r="M21" s="68" t="str">
        <f>IF(DATA_ENTRY!F18="","",(DATA_ENTRY!F18-INT(DATA_ENTRY!F18))*1440)</f>
        <v/>
      </c>
      <c r="N21" s="69" t="str">
        <f>IF(DATA_ENTRY!F18="","",60/(M21*60))</f>
        <v/>
      </c>
      <c r="O21">
        <v>11.5</v>
      </c>
      <c r="Q21" s="123" t="str">
        <f>IF(N21="","",IF(DATA_ENTRY!H18=0,N21*0.5, ""))</f>
        <v/>
      </c>
    </row>
    <row r="22" spans="3:17" x14ac:dyDescent="0.35">
      <c r="E22" s="2" t="str">
        <f t="shared" si="0"/>
        <v/>
      </c>
      <c r="F22" s="58" t="str">
        <f>DATA_ENTRY!C19</f>
        <v>sat</v>
      </c>
      <c r="G22" s="74">
        <f>DATA_ENTRY!G19</f>
        <v>0</v>
      </c>
      <c r="H22" s="78">
        <f>DATA_ENTRY!H19</f>
        <v>0</v>
      </c>
      <c r="I22" s="81" t="str">
        <f>IF(N22="","",IF(DATA_ENTRY!G19=0,N22*0.5, DATA_ENTRY!G19*N22))</f>
        <v/>
      </c>
      <c r="J22" s="82" t="str">
        <f>IF(N22="","",IF(DATA_ENTRY!H19=0,"", DATA_ENTRY!H19*N22))</f>
        <v/>
      </c>
      <c r="K22" s="43" t="str">
        <f>IF(DATA_ENTRY!I19="","",DATA_ENTRY!I19*0.001)</f>
        <v/>
      </c>
      <c r="L22" s="44" t="str">
        <f>IF(DATA_ENTRY!J19="","",DATA_ENTRY!J19*0.006)</f>
        <v/>
      </c>
      <c r="M22" s="68" t="str">
        <f>IF(DATA_ENTRY!F19="","",(DATA_ENTRY!F19-INT(DATA_ENTRY!F19))*1440)</f>
        <v/>
      </c>
      <c r="N22" s="69" t="str">
        <f>IF(DATA_ENTRY!F19="","",60/(M22*60))</f>
        <v/>
      </c>
      <c r="O22">
        <v>12.5</v>
      </c>
      <c r="Q22" s="123" t="str">
        <f>IF(N22="","",IF(DATA_ENTRY!H19=0,N22*0.5, ""))</f>
        <v/>
      </c>
    </row>
    <row r="23" spans="3:17" x14ac:dyDescent="0.35">
      <c r="E23" s="2" t="str">
        <f t="shared" si="0"/>
        <v/>
      </c>
      <c r="F23" s="56" t="str">
        <f>DATA_ENTRY!C20</f>
        <v>sun</v>
      </c>
      <c r="G23" s="46">
        <f>DATA_ENTRY!G20</f>
        <v>0</v>
      </c>
      <c r="H23" s="66">
        <f>DATA_ENTRY!H20</f>
        <v>0</v>
      </c>
      <c r="I23" s="63" t="str">
        <f>IF(N23="","",IF(DATA_ENTRY!G20=0,N23*0.5, DATA_ENTRY!G20*N23))</f>
        <v/>
      </c>
      <c r="J23" s="72" t="str">
        <f>IF(N23="","",IF(DATA_ENTRY!H20=0,"", DATA_ENTRY!H20*N23))</f>
        <v/>
      </c>
      <c r="K23" s="47" t="str">
        <f>IF(DATA_ENTRY!I20="","",DATA_ENTRY!I20*0.001)</f>
        <v/>
      </c>
      <c r="L23" s="48" t="str">
        <f>IF(DATA_ENTRY!J20="","",DATA_ENTRY!J20*0.006)</f>
        <v/>
      </c>
      <c r="M23" s="49" t="str">
        <f>IF(DATA_ENTRY!F20="","",(DATA_ENTRY!F20-INT(DATA_ENTRY!F20))*1440)</f>
        <v/>
      </c>
      <c r="N23" s="57" t="str">
        <f>IF(DATA_ENTRY!F20="","",60/(M23*60))</f>
        <v/>
      </c>
      <c r="O23">
        <v>13.5</v>
      </c>
      <c r="Q23" s="123" t="str">
        <f>IF(N23="","",IF(DATA_ENTRY!H20=0,N23*0.5, ""))</f>
        <v/>
      </c>
    </row>
    <row r="24" spans="3:17" x14ac:dyDescent="0.35">
      <c r="E24" s="2"/>
      <c r="F24" s="58" t="str">
        <f>DATA_ENTRY!C21</f>
        <v>mon</v>
      </c>
      <c r="G24" s="74">
        <f>DATA_ENTRY!G21</f>
        <v>0</v>
      </c>
      <c r="H24" s="78">
        <f>DATA_ENTRY!H21</f>
        <v>0</v>
      </c>
      <c r="I24" s="81" t="str">
        <f>IF(N24="","",IF(DATA_ENTRY!G21=0,N24*0.5, DATA_ENTRY!G21*N24))</f>
        <v/>
      </c>
      <c r="J24" s="82" t="str">
        <f>IF(N24="","",IF(DATA_ENTRY!H21=0,"", DATA_ENTRY!H21*N24))</f>
        <v/>
      </c>
      <c r="K24" s="43" t="str">
        <f>IF(DATA_ENTRY!I21="","",DATA_ENTRY!I21*0.001)</f>
        <v/>
      </c>
      <c r="L24" s="44" t="str">
        <f>IF(DATA_ENTRY!J21="","",DATA_ENTRY!J21*0.006)</f>
        <v/>
      </c>
      <c r="M24" s="68" t="str">
        <f>IF(DATA_ENTRY!F21="","",(DATA_ENTRY!F21-INT(DATA_ENTRY!F21))*1440)</f>
        <v/>
      </c>
      <c r="N24" s="69" t="str">
        <f>IF(DATA_ENTRY!F21="","",60/(M24*60))</f>
        <v/>
      </c>
      <c r="O24">
        <v>14.5</v>
      </c>
      <c r="Q24" s="123" t="str">
        <f>IF(N24="","",IF(DATA_ENTRY!H21=0,N24*0.5, ""))</f>
        <v/>
      </c>
    </row>
    <row r="25" spans="3:17" x14ac:dyDescent="0.35">
      <c r="E25" s="2" t="str">
        <f t="shared" si="0"/>
        <v/>
      </c>
      <c r="F25" s="58" t="str">
        <f>DATA_ENTRY!C22</f>
        <v>tue</v>
      </c>
      <c r="G25" s="74">
        <f>DATA_ENTRY!G22</f>
        <v>0</v>
      </c>
      <c r="H25" s="78">
        <f>DATA_ENTRY!H22</f>
        <v>0</v>
      </c>
      <c r="I25" s="81" t="str">
        <f>IF(N25="","",IF(DATA_ENTRY!G22=0,N25*0.5, DATA_ENTRY!G22*N25))</f>
        <v/>
      </c>
      <c r="J25" s="82" t="str">
        <f>IF(N25="","",IF(DATA_ENTRY!H22=0,"", DATA_ENTRY!H22*N25))</f>
        <v/>
      </c>
      <c r="K25" s="43" t="str">
        <f>IF(DATA_ENTRY!I22="","",DATA_ENTRY!I22*0.001)</f>
        <v/>
      </c>
      <c r="L25" s="44" t="str">
        <f>IF(DATA_ENTRY!J22="","",DATA_ENTRY!J22*0.006)</f>
        <v/>
      </c>
      <c r="M25" s="68" t="str">
        <f>IF(DATA_ENTRY!F22="","",(DATA_ENTRY!F22-INT(DATA_ENTRY!F22))*1440)</f>
        <v/>
      </c>
      <c r="N25" s="69" t="str">
        <f>IF(DATA_ENTRY!F22="","",60/(M25*60))</f>
        <v/>
      </c>
      <c r="O25">
        <v>15.5</v>
      </c>
      <c r="Q25" s="123" t="str">
        <f>IF(N25="","",IF(DATA_ENTRY!H22=0,N25*0.5, ""))</f>
        <v/>
      </c>
    </row>
    <row r="26" spans="3:17" x14ac:dyDescent="0.35">
      <c r="E26" s="2" t="str">
        <f t="shared" si="0"/>
        <v/>
      </c>
      <c r="F26" s="58" t="str">
        <f>DATA_ENTRY!C23</f>
        <v>wed</v>
      </c>
      <c r="G26" s="74">
        <f>DATA_ENTRY!G23</f>
        <v>0</v>
      </c>
      <c r="H26" s="78">
        <f>DATA_ENTRY!H23</f>
        <v>0</v>
      </c>
      <c r="I26" s="81" t="str">
        <f>IF(N26="","",IF(DATA_ENTRY!G23=0,N26*0.5, DATA_ENTRY!G23*N26))</f>
        <v/>
      </c>
      <c r="J26" s="82" t="str">
        <f>IF(N26="","",IF(DATA_ENTRY!H23=0,"", DATA_ENTRY!H23*N26))</f>
        <v/>
      </c>
      <c r="K26" s="43" t="str">
        <f>IF(DATA_ENTRY!I23="","",DATA_ENTRY!I23*0.001)</f>
        <v/>
      </c>
      <c r="L26" s="44" t="str">
        <f>IF(DATA_ENTRY!J23="","",DATA_ENTRY!J23*0.006)</f>
        <v/>
      </c>
      <c r="M26" s="68" t="str">
        <f>IF(DATA_ENTRY!F23="","",(DATA_ENTRY!F23-INT(DATA_ENTRY!F23))*1440)</f>
        <v/>
      </c>
      <c r="N26" s="69" t="str">
        <f>IF(DATA_ENTRY!F23="","",60/(M26*60))</f>
        <v/>
      </c>
      <c r="O26">
        <v>16.5</v>
      </c>
      <c r="Q26" s="123" t="str">
        <f>IF(N26="","",IF(DATA_ENTRY!H23=0,N26*0.5, ""))</f>
        <v/>
      </c>
    </row>
    <row r="27" spans="3:17" x14ac:dyDescent="0.35">
      <c r="E27" s="2" t="str">
        <f t="shared" si="0"/>
        <v/>
      </c>
      <c r="F27" s="58" t="str">
        <f>DATA_ENTRY!C24</f>
        <v>thu</v>
      </c>
      <c r="G27" s="74">
        <f>DATA_ENTRY!G24</f>
        <v>0</v>
      </c>
      <c r="H27" s="78">
        <f>DATA_ENTRY!H24</f>
        <v>0</v>
      </c>
      <c r="I27" s="81" t="str">
        <f>IF(N27="","",IF(DATA_ENTRY!G24=0,N27*0.5, DATA_ENTRY!G24*N27))</f>
        <v/>
      </c>
      <c r="J27" s="82" t="str">
        <f>IF(N27="","",IF(DATA_ENTRY!H24=0,"", DATA_ENTRY!H24*N27))</f>
        <v/>
      </c>
      <c r="K27" s="43" t="str">
        <f>IF(DATA_ENTRY!I24="","",DATA_ENTRY!I24*0.001)</f>
        <v/>
      </c>
      <c r="L27" s="44" t="str">
        <f>IF(DATA_ENTRY!J24="","",DATA_ENTRY!J24*0.006)</f>
        <v/>
      </c>
      <c r="M27" s="68" t="str">
        <f>IF(DATA_ENTRY!F24="","",(DATA_ENTRY!F24-INT(DATA_ENTRY!F24))*1440)</f>
        <v/>
      </c>
      <c r="N27" s="69" t="str">
        <f>IF(DATA_ENTRY!F24="","",60/(M27*60))</f>
        <v/>
      </c>
      <c r="O27">
        <v>17.5</v>
      </c>
      <c r="Q27" s="123" t="str">
        <f>IF(N27="","",IF(DATA_ENTRY!H24=0,N27*0.5, ""))</f>
        <v/>
      </c>
    </row>
    <row r="28" spans="3:17" x14ac:dyDescent="0.35">
      <c r="E28" s="2" t="str">
        <f t="shared" si="0"/>
        <v/>
      </c>
      <c r="F28" s="58" t="str">
        <f>DATA_ENTRY!C25</f>
        <v>fri</v>
      </c>
      <c r="G28" s="74">
        <f>DATA_ENTRY!G25</f>
        <v>0</v>
      </c>
      <c r="H28" s="78">
        <f>DATA_ENTRY!H25</f>
        <v>0</v>
      </c>
      <c r="I28" s="81" t="str">
        <f>IF(N28="","",IF(DATA_ENTRY!G25=0,N28*0.5, DATA_ENTRY!G25*N28))</f>
        <v/>
      </c>
      <c r="J28" s="82" t="str">
        <f>IF(N28="","",IF(DATA_ENTRY!H25=0,"", DATA_ENTRY!H25*N28))</f>
        <v/>
      </c>
      <c r="K28" s="43" t="str">
        <f>IF(DATA_ENTRY!I25="","",DATA_ENTRY!I25*0.001)</f>
        <v/>
      </c>
      <c r="L28" s="44" t="str">
        <f>IF(DATA_ENTRY!J25="","",DATA_ENTRY!J25*0.006)</f>
        <v/>
      </c>
      <c r="M28" s="68" t="str">
        <f>IF(DATA_ENTRY!F25="","",(DATA_ENTRY!F25-INT(DATA_ENTRY!F25))*1440)</f>
        <v/>
      </c>
      <c r="N28" s="69" t="str">
        <f>IF(DATA_ENTRY!F25="","",60/(M28*60))</f>
        <v/>
      </c>
      <c r="O28">
        <v>18.5</v>
      </c>
      <c r="Q28" s="123" t="str">
        <f>IF(N28="","",IF(DATA_ENTRY!H25=0,N28*0.5, ""))</f>
        <v/>
      </c>
    </row>
    <row r="29" spans="3:17" x14ac:dyDescent="0.35">
      <c r="E29" s="2" t="str">
        <f t="shared" si="0"/>
        <v/>
      </c>
      <c r="F29" s="58" t="str">
        <f>DATA_ENTRY!C26</f>
        <v>sat</v>
      </c>
      <c r="G29" s="74">
        <f>DATA_ENTRY!G26</f>
        <v>0</v>
      </c>
      <c r="H29" s="78">
        <f>DATA_ENTRY!H26</f>
        <v>0</v>
      </c>
      <c r="I29" s="81" t="str">
        <f>IF(N29="","",IF(DATA_ENTRY!G26=0,N29*0.5, DATA_ENTRY!G26*N29))</f>
        <v/>
      </c>
      <c r="J29" s="82" t="str">
        <f>IF(N29="","",IF(DATA_ENTRY!H26=0,"", DATA_ENTRY!H26*N29))</f>
        <v/>
      </c>
      <c r="K29" s="43" t="str">
        <f>IF(DATA_ENTRY!I26="","",DATA_ENTRY!I26*0.001)</f>
        <v/>
      </c>
      <c r="L29" s="44" t="str">
        <f>IF(DATA_ENTRY!J26="","",DATA_ENTRY!J26*0.006)</f>
        <v/>
      </c>
      <c r="M29" s="68" t="str">
        <f>IF(DATA_ENTRY!F26="","",(DATA_ENTRY!F26-INT(DATA_ENTRY!F26))*1440)</f>
        <v/>
      </c>
      <c r="N29" s="69" t="str">
        <f>IF(DATA_ENTRY!F26="","",60/(M29*60))</f>
        <v/>
      </c>
      <c r="O29">
        <v>19.5</v>
      </c>
      <c r="Q29" s="123" t="str">
        <f>IF(N29="","",IF(DATA_ENTRY!H26=0,N29*0.5, ""))</f>
        <v/>
      </c>
    </row>
    <row r="30" spans="3:17" x14ac:dyDescent="0.35">
      <c r="E30" s="2" t="str">
        <f t="shared" si="0"/>
        <v/>
      </c>
      <c r="F30" s="56" t="str">
        <f>DATA_ENTRY!C27</f>
        <v>sun</v>
      </c>
      <c r="G30" s="46">
        <f>DATA_ENTRY!G27</f>
        <v>0</v>
      </c>
      <c r="H30" s="66">
        <f>DATA_ENTRY!H27</f>
        <v>0</v>
      </c>
      <c r="I30" s="63" t="str">
        <f>IF(N30="","",IF(DATA_ENTRY!G27=0,N30*0.5, DATA_ENTRY!G27*N30))</f>
        <v/>
      </c>
      <c r="J30" s="72" t="str">
        <f>IF(N30="","",IF(DATA_ENTRY!H27=0,"", DATA_ENTRY!H27*N30))</f>
        <v/>
      </c>
      <c r="K30" s="47" t="str">
        <f>IF(DATA_ENTRY!I27="","",DATA_ENTRY!I27*0.001)</f>
        <v/>
      </c>
      <c r="L30" s="48" t="str">
        <f>IF(DATA_ENTRY!J27="","",DATA_ENTRY!J27*0.006)</f>
        <v/>
      </c>
      <c r="M30" s="49" t="str">
        <f>IF(DATA_ENTRY!F27="","",(DATA_ENTRY!F27-INT(DATA_ENTRY!F27))*1440)</f>
        <v/>
      </c>
      <c r="N30" s="57" t="str">
        <f>IF(DATA_ENTRY!F27="","",60/(M30*60))</f>
        <v/>
      </c>
      <c r="O30">
        <v>20.5</v>
      </c>
      <c r="Q30" s="123" t="str">
        <f>IF(N30="","",IF(DATA_ENTRY!H27=0,N30*0.5, ""))</f>
        <v/>
      </c>
    </row>
    <row r="31" spans="3:17" x14ac:dyDescent="0.35">
      <c r="E31" s="2" t="str">
        <f t="shared" si="0"/>
        <v/>
      </c>
      <c r="F31" s="58" t="str">
        <f>DATA_ENTRY!C28</f>
        <v>mon</v>
      </c>
      <c r="G31" s="74">
        <f>DATA_ENTRY!G28</f>
        <v>0</v>
      </c>
      <c r="H31" s="78">
        <f>DATA_ENTRY!H28</f>
        <v>0</v>
      </c>
      <c r="I31" s="63" t="str">
        <f>IF(N31="","",IF(DATA_ENTRY!G28=0,N31*0.5, DATA_ENTRY!G28*N31))</f>
        <v/>
      </c>
      <c r="J31" s="72" t="str">
        <f>IF(N31="","",IF(DATA_ENTRY!H28=0,"", DATA_ENTRY!H28*N31))</f>
        <v/>
      </c>
      <c r="K31" s="43" t="str">
        <f>IF(DATA_ENTRY!I28="","",DATA_ENTRY!I28*0.001)</f>
        <v/>
      </c>
      <c r="L31" s="44" t="str">
        <f>IF(DATA_ENTRY!J28="","",DATA_ENTRY!J28*0.006)</f>
        <v/>
      </c>
      <c r="M31" s="68" t="str">
        <f>IF(DATA_ENTRY!F28="","",(DATA_ENTRY!F28-INT(DATA_ENTRY!F28))*1440)</f>
        <v/>
      </c>
      <c r="N31" s="69" t="str">
        <f>IF(DATA_ENTRY!F28="","",60/(M31*60))</f>
        <v/>
      </c>
      <c r="O31">
        <v>21.5</v>
      </c>
      <c r="Q31" s="123" t="str">
        <f>IF(N31="","",IF(DATA_ENTRY!H28=0,N31*0.5, ""))</f>
        <v/>
      </c>
    </row>
    <row r="32" spans="3:17" x14ac:dyDescent="0.35">
      <c r="E32" s="2" t="str">
        <f t="shared" si="0"/>
        <v/>
      </c>
      <c r="F32" s="58" t="str">
        <f>DATA_ENTRY!C29</f>
        <v>tue</v>
      </c>
      <c r="G32" s="74">
        <f>DATA_ENTRY!G29</f>
        <v>0</v>
      </c>
      <c r="H32" s="78">
        <f>DATA_ENTRY!H29</f>
        <v>0</v>
      </c>
      <c r="I32" s="81" t="str">
        <f>IF(N32="","",IF(DATA_ENTRY!G29=0,N32*0.5, DATA_ENTRY!G29*N32))</f>
        <v/>
      </c>
      <c r="J32" s="82" t="str">
        <f>IF(N32="","",IF(DATA_ENTRY!H29=0,"", DATA_ENTRY!H29*N32))</f>
        <v/>
      </c>
      <c r="K32" s="43" t="str">
        <f>IF(DATA_ENTRY!I29="","",DATA_ENTRY!I29*0.001)</f>
        <v/>
      </c>
      <c r="L32" s="44" t="str">
        <f>IF(DATA_ENTRY!J29="","",DATA_ENTRY!J29*0.006)</f>
        <v/>
      </c>
      <c r="M32" s="68" t="str">
        <f>IF(DATA_ENTRY!F29="","",(DATA_ENTRY!F29-INT(DATA_ENTRY!F29))*1440)</f>
        <v/>
      </c>
      <c r="N32" s="69" t="str">
        <f>IF(DATA_ENTRY!F29="","",60/(M32*60))</f>
        <v/>
      </c>
      <c r="O32">
        <v>22.5</v>
      </c>
      <c r="Q32" s="123" t="str">
        <f>IF(N32="","",IF(DATA_ENTRY!H29=0,N32*0.5, ""))</f>
        <v/>
      </c>
    </row>
    <row r="33" spans="5:17" x14ac:dyDescent="0.35">
      <c r="E33" s="2" t="str">
        <f t="shared" si="0"/>
        <v/>
      </c>
      <c r="F33" s="58" t="str">
        <f>DATA_ENTRY!C30</f>
        <v>wed</v>
      </c>
      <c r="G33" s="74">
        <f>DATA_ENTRY!G30</f>
        <v>0</v>
      </c>
      <c r="H33" s="78">
        <f>DATA_ENTRY!H30</f>
        <v>0</v>
      </c>
      <c r="I33" s="81" t="str">
        <f>IF(N33="","",IF(DATA_ENTRY!G30=0,N33*0.5, DATA_ENTRY!G30*N33))</f>
        <v/>
      </c>
      <c r="J33" s="82" t="str">
        <f>IF(N33="","",IF(DATA_ENTRY!H30=0,"", DATA_ENTRY!H30*N33))</f>
        <v/>
      </c>
      <c r="K33" s="43" t="str">
        <f>IF(DATA_ENTRY!I30="","",DATA_ENTRY!I30*0.001)</f>
        <v/>
      </c>
      <c r="L33" s="44" t="str">
        <f>IF(DATA_ENTRY!J30="","",DATA_ENTRY!J30*0.006)</f>
        <v/>
      </c>
      <c r="M33" s="68" t="str">
        <f>IF(DATA_ENTRY!F30="","",(DATA_ENTRY!F30-INT(DATA_ENTRY!F30))*1440)</f>
        <v/>
      </c>
      <c r="N33" s="69" t="str">
        <f>IF(DATA_ENTRY!F30="","",60/(M33*60))</f>
        <v/>
      </c>
      <c r="O33">
        <v>23.5</v>
      </c>
      <c r="Q33" s="123" t="str">
        <f>IF(N33="","",IF(DATA_ENTRY!H30=0,N33*0.5, ""))</f>
        <v/>
      </c>
    </row>
    <row r="34" spans="5:17" x14ac:dyDescent="0.35">
      <c r="E34" s="2" t="str">
        <f t="shared" si="0"/>
        <v/>
      </c>
      <c r="F34" s="58" t="str">
        <f>DATA_ENTRY!C31</f>
        <v>thu</v>
      </c>
      <c r="G34" s="74">
        <f>DATA_ENTRY!G31</f>
        <v>0</v>
      </c>
      <c r="H34" s="78">
        <f>DATA_ENTRY!H31</f>
        <v>0</v>
      </c>
      <c r="I34" s="81" t="str">
        <f>IF(N34="","",IF(DATA_ENTRY!G31=0,N34*0.5, DATA_ENTRY!G31*N34))</f>
        <v/>
      </c>
      <c r="J34" s="82" t="str">
        <f>IF(N34="","",IF(DATA_ENTRY!H31=0,"", DATA_ENTRY!H31*N34))</f>
        <v/>
      </c>
      <c r="K34" s="43" t="str">
        <f>IF(DATA_ENTRY!I31="","",DATA_ENTRY!I31*0.001)</f>
        <v/>
      </c>
      <c r="L34" s="44" t="str">
        <f>IF(DATA_ENTRY!J31="","",DATA_ENTRY!J31*0.006)</f>
        <v/>
      </c>
      <c r="M34" s="68" t="str">
        <f>IF(DATA_ENTRY!F31="","",(DATA_ENTRY!F31-INT(DATA_ENTRY!F31))*1440)</f>
        <v/>
      </c>
      <c r="N34" s="69" t="str">
        <f>IF(DATA_ENTRY!F31="","",60/(M34*60))</f>
        <v/>
      </c>
      <c r="O34">
        <v>24.5</v>
      </c>
      <c r="Q34" s="123" t="str">
        <f>IF(N34="","",IF(DATA_ENTRY!H31=0,N34*0.5, ""))</f>
        <v/>
      </c>
    </row>
    <row r="35" spans="5:17" x14ac:dyDescent="0.35">
      <c r="E35" s="2" t="str">
        <f t="shared" si="0"/>
        <v/>
      </c>
      <c r="F35" s="58" t="str">
        <f>DATA_ENTRY!C32</f>
        <v>fri</v>
      </c>
      <c r="G35" s="74">
        <f>DATA_ENTRY!G32</f>
        <v>0</v>
      </c>
      <c r="H35" s="78">
        <f>DATA_ENTRY!H32</f>
        <v>0</v>
      </c>
      <c r="I35" s="81" t="str">
        <f>IF(N35="","",IF(DATA_ENTRY!G32=0,N35*0.5, DATA_ENTRY!G32*N35))</f>
        <v/>
      </c>
      <c r="J35" s="82" t="str">
        <f>IF(N35="","",IF(DATA_ENTRY!H32=0,"", DATA_ENTRY!H32*N35))</f>
        <v/>
      </c>
      <c r="K35" s="43" t="str">
        <f>IF(DATA_ENTRY!I32="","",DATA_ENTRY!I32*0.001)</f>
        <v/>
      </c>
      <c r="L35" s="44" t="str">
        <f>IF(DATA_ENTRY!J32="","",DATA_ENTRY!J32*0.006)</f>
        <v/>
      </c>
      <c r="M35" s="68" t="str">
        <f>IF(DATA_ENTRY!F32="","",(DATA_ENTRY!F32-INT(DATA_ENTRY!F32))*1440)</f>
        <v/>
      </c>
      <c r="N35" s="69" t="str">
        <f>IF(DATA_ENTRY!F32="","",60/(M35*60))</f>
        <v/>
      </c>
      <c r="O35">
        <v>25.5</v>
      </c>
      <c r="Q35" s="123" t="str">
        <f>IF(N35="","",IF(DATA_ENTRY!H32=0,N35*0.5, ""))</f>
        <v/>
      </c>
    </row>
    <row r="36" spans="5:17" x14ac:dyDescent="0.35">
      <c r="E36" s="2" t="str">
        <f t="shared" si="0"/>
        <v/>
      </c>
      <c r="F36" s="58" t="str">
        <f>DATA_ENTRY!C33</f>
        <v>sat</v>
      </c>
      <c r="G36" s="74">
        <f>DATA_ENTRY!G33</f>
        <v>0</v>
      </c>
      <c r="H36" s="78">
        <f>DATA_ENTRY!H33</f>
        <v>0</v>
      </c>
      <c r="I36" s="81" t="str">
        <f>IF(N36="","",IF(DATA_ENTRY!G33=0,N36*0.5, DATA_ENTRY!G33*N36))</f>
        <v/>
      </c>
      <c r="J36" s="82" t="str">
        <f>IF(N36="","",IF(DATA_ENTRY!H33=0,"", DATA_ENTRY!H33*N36))</f>
        <v/>
      </c>
      <c r="K36" s="43" t="str">
        <f>IF(DATA_ENTRY!I33="","",DATA_ENTRY!I33*0.001)</f>
        <v/>
      </c>
      <c r="L36" s="44" t="str">
        <f>IF(DATA_ENTRY!J33="","",DATA_ENTRY!J33*0.006)</f>
        <v/>
      </c>
      <c r="M36" s="68" t="str">
        <f>IF(DATA_ENTRY!F33="","",(DATA_ENTRY!F33-INT(DATA_ENTRY!F33))*1440)</f>
        <v/>
      </c>
      <c r="N36" s="69" t="str">
        <f>IF(DATA_ENTRY!F33="","",60/(M36*60))</f>
        <v/>
      </c>
      <c r="O36">
        <v>26.5</v>
      </c>
      <c r="Q36" s="123" t="str">
        <f>IF(N36="","",IF(DATA_ENTRY!H33=0,N36*0.5, ""))</f>
        <v/>
      </c>
    </row>
    <row r="37" spans="5:17" x14ac:dyDescent="0.35">
      <c r="E37" s="2" t="str">
        <f t="shared" si="0"/>
        <v/>
      </c>
      <c r="F37" s="56" t="str">
        <f>DATA_ENTRY!C34</f>
        <v>sun</v>
      </c>
      <c r="G37" s="46">
        <f>DATA_ENTRY!G34</f>
        <v>0</v>
      </c>
      <c r="H37" s="66">
        <f>DATA_ENTRY!H34</f>
        <v>0</v>
      </c>
      <c r="I37" s="63" t="str">
        <f>IF(N37="","",IF(DATA_ENTRY!G34=0,N37*0.5, DATA_ENTRY!G34*N37))</f>
        <v/>
      </c>
      <c r="J37" s="72" t="str">
        <f>IF(N37="","",IF(DATA_ENTRY!H34=0,"", DATA_ENTRY!H34*N37))</f>
        <v/>
      </c>
      <c r="K37" s="47" t="str">
        <f>IF(DATA_ENTRY!I34="","",DATA_ENTRY!I34*0.001)</f>
        <v/>
      </c>
      <c r="L37" s="48" t="str">
        <f>IF(DATA_ENTRY!J34="","",DATA_ENTRY!J34*0.006)</f>
        <v/>
      </c>
      <c r="M37" s="49" t="str">
        <f>IF(DATA_ENTRY!F34="","",(DATA_ENTRY!F34-INT(DATA_ENTRY!F34))*1440)</f>
        <v/>
      </c>
      <c r="N37" s="57" t="str">
        <f>IF(DATA_ENTRY!F34="","",60/(M37*60))</f>
        <v/>
      </c>
      <c r="O37">
        <v>27.5</v>
      </c>
      <c r="Q37" s="123" t="str">
        <f>IF(N37="","",IF(DATA_ENTRY!H34=0,N37*0.5, ""))</f>
        <v/>
      </c>
    </row>
    <row r="38" spans="5:17" x14ac:dyDescent="0.35">
      <c r="E38" s="2" t="str">
        <f t="shared" si="0"/>
        <v/>
      </c>
      <c r="F38" s="58" t="str">
        <f>DATA_ENTRY!C35</f>
        <v>mon</v>
      </c>
      <c r="G38" s="74">
        <f>DATA_ENTRY!G35</f>
        <v>0</v>
      </c>
      <c r="H38" s="78">
        <f>DATA_ENTRY!H35</f>
        <v>0</v>
      </c>
      <c r="I38" s="81" t="str">
        <f>IF(N38="","",IF(DATA_ENTRY!G35=0,N38*0.5, DATA_ENTRY!G35*N38))</f>
        <v/>
      </c>
      <c r="J38" s="82" t="str">
        <f>IF(N38="","",IF(DATA_ENTRY!H35=0,"", DATA_ENTRY!H35*N38))</f>
        <v/>
      </c>
      <c r="K38" s="43" t="str">
        <f>IF(DATA_ENTRY!I35="","",DATA_ENTRY!I35*0.001)</f>
        <v/>
      </c>
      <c r="L38" s="44"/>
      <c r="M38" s="68" t="str">
        <f>IF(DATA_ENTRY!F35="","",(DATA_ENTRY!F35-INT(DATA_ENTRY!F35))*1440)</f>
        <v/>
      </c>
      <c r="N38" s="69" t="str">
        <f>IF(DATA_ENTRY!F35="","",60/(M38*60))</f>
        <v/>
      </c>
      <c r="O38">
        <v>28.5</v>
      </c>
      <c r="Q38" s="123" t="str">
        <f>IF(N38="","",IF(DATA_ENTRY!H35=0,N38*0.5, ""))</f>
        <v/>
      </c>
    </row>
    <row r="39" spans="5:17" x14ac:dyDescent="0.35">
      <c r="E39" s="2" t="str">
        <f t="shared" si="0"/>
        <v/>
      </c>
      <c r="F39" s="58" t="str">
        <f>DATA_ENTRY!C36</f>
        <v>tue</v>
      </c>
      <c r="G39" s="74">
        <f>DATA_ENTRY!G36</f>
        <v>0</v>
      </c>
      <c r="H39" s="78">
        <f>DATA_ENTRY!H36</f>
        <v>0</v>
      </c>
      <c r="I39" s="81" t="str">
        <f>IF(N39="","",IF(DATA_ENTRY!G36=0,N39*0.5, DATA_ENTRY!G36*N39))</f>
        <v/>
      </c>
      <c r="J39" s="82" t="str">
        <f>IF(N39="","",IF(DATA_ENTRY!H36=0,"", DATA_ENTRY!H36*N39))</f>
        <v/>
      </c>
      <c r="K39" s="43" t="str">
        <f>IF(DATA_ENTRY!I36="","",DATA_ENTRY!I36*0.001)</f>
        <v/>
      </c>
      <c r="L39" s="44"/>
      <c r="M39" s="68" t="str">
        <f>IF(DATA_ENTRY!F36="","",(DATA_ENTRY!F36-INT(DATA_ENTRY!F36))*1440)</f>
        <v/>
      </c>
      <c r="N39" s="69" t="str">
        <f>IF(DATA_ENTRY!F36="","",60/(M39*60))</f>
        <v/>
      </c>
      <c r="O39">
        <v>29.5</v>
      </c>
      <c r="Q39" s="123" t="str">
        <f>IF(N39="","",IF(DATA_ENTRY!H36=0,N39*0.5, ""))</f>
        <v/>
      </c>
    </row>
    <row r="40" spans="5:17" x14ac:dyDescent="0.35">
      <c r="E40" s="2" t="str">
        <f t="shared" si="0"/>
        <v/>
      </c>
      <c r="F40" s="58" t="str">
        <f>DATA_ENTRY!C37</f>
        <v>wed</v>
      </c>
      <c r="G40" s="74">
        <f>DATA_ENTRY!G37</f>
        <v>0</v>
      </c>
      <c r="H40" s="78">
        <f>DATA_ENTRY!H37</f>
        <v>0</v>
      </c>
      <c r="I40" s="81" t="str">
        <f>IF(N40="","",IF(DATA_ENTRY!G37=0,N40*0.5, DATA_ENTRY!G37*N40))</f>
        <v/>
      </c>
      <c r="J40" s="82" t="str">
        <f>IF(N40="","",IF(DATA_ENTRY!H37=0,"", DATA_ENTRY!H37*N40))</f>
        <v/>
      </c>
      <c r="K40" s="43" t="str">
        <f>IF(DATA_ENTRY!I37="","",DATA_ENTRY!I37*0.001)</f>
        <v/>
      </c>
      <c r="L40" s="44"/>
      <c r="M40" s="68" t="str">
        <f>IF(DATA_ENTRY!F37="","",(DATA_ENTRY!F37-INT(DATA_ENTRY!F37))*1440)</f>
        <v/>
      </c>
      <c r="N40" s="69" t="str">
        <f>IF(DATA_ENTRY!F37="","",60/(M40*60))</f>
        <v/>
      </c>
      <c r="O40">
        <v>30.5</v>
      </c>
      <c r="Q40" s="123" t="str">
        <f>IF(N40="","",IF(DATA_ENTRY!H37=0,N40*0.5, ""))</f>
        <v/>
      </c>
    </row>
    <row r="41" spans="5:17" x14ac:dyDescent="0.35">
      <c r="E41" s="2" t="str">
        <f t="shared" si="0"/>
        <v/>
      </c>
      <c r="F41" s="58" t="str">
        <f>DATA_ENTRY!C38</f>
        <v>thu</v>
      </c>
      <c r="G41" s="74">
        <f>DATA_ENTRY!G38</f>
        <v>0</v>
      </c>
      <c r="H41" s="78">
        <f>DATA_ENTRY!H38</f>
        <v>0</v>
      </c>
      <c r="I41" s="81" t="str">
        <f>IF(N41="","",IF(DATA_ENTRY!G38=0,N41*0.5, DATA_ENTRY!G38*N41))</f>
        <v/>
      </c>
      <c r="J41" s="82" t="str">
        <f>IF(N41="","",IF(DATA_ENTRY!H38=0,"", DATA_ENTRY!H38*N41))</f>
        <v/>
      </c>
      <c r="K41" s="43" t="str">
        <f>IF(DATA_ENTRY!I38="","",DATA_ENTRY!I38*0.001)</f>
        <v/>
      </c>
      <c r="L41" s="44"/>
      <c r="M41" s="68" t="str">
        <f>IF(DATA_ENTRY!F38="","",(DATA_ENTRY!F38-INT(DATA_ENTRY!F38))*1440)</f>
        <v/>
      </c>
      <c r="N41" s="69" t="str">
        <f>IF(DATA_ENTRY!F38="","",60/(M41*60))</f>
        <v/>
      </c>
      <c r="O41">
        <v>31.5</v>
      </c>
      <c r="Q41" s="123" t="str">
        <f>IF(N41="","",IF(DATA_ENTRY!H38=0,N41*0.5, ""))</f>
        <v/>
      </c>
    </row>
    <row r="42" spans="5:17" x14ac:dyDescent="0.35">
      <c r="E42" s="2" t="str">
        <f t="shared" si="0"/>
        <v/>
      </c>
      <c r="F42" s="58" t="str">
        <f>DATA_ENTRY!C39</f>
        <v>fri</v>
      </c>
      <c r="G42" s="74">
        <f>DATA_ENTRY!G39</f>
        <v>0</v>
      </c>
      <c r="H42" s="78">
        <f>DATA_ENTRY!H39</f>
        <v>0</v>
      </c>
      <c r="I42" s="81" t="str">
        <f>IF(N42="","",IF(DATA_ENTRY!G39=0,N42*0.5, DATA_ENTRY!G39*N42))</f>
        <v/>
      </c>
      <c r="J42" s="82" t="str">
        <f>IF(N42="","",IF(DATA_ENTRY!H39=0,"", DATA_ENTRY!H39*N42))</f>
        <v/>
      </c>
      <c r="K42" s="43" t="str">
        <f>IF(DATA_ENTRY!I39="","",DATA_ENTRY!I39*0.001)</f>
        <v/>
      </c>
      <c r="L42" s="44"/>
      <c r="M42" s="68" t="str">
        <f>IF(DATA_ENTRY!F39="","",(DATA_ENTRY!F39-INT(DATA_ENTRY!F39))*1440)</f>
        <v/>
      </c>
      <c r="N42" s="69" t="str">
        <f>IF(DATA_ENTRY!F39="","",60/(M42*60))</f>
        <v/>
      </c>
      <c r="O42">
        <v>32.5</v>
      </c>
      <c r="Q42" s="123" t="str">
        <f>IF(N42="","",IF(DATA_ENTRY!H39=0,N42*0.5, ""))</f>
        <v/>
      </c>
    </row>
    <row r="43" spans="5:17" x14ac:dyDescent="0.35">
      <c r="E43" s="2" t="str">
        <f t="shared" si="0"/>
        <v/>
      </c>
      <c r="F43" s="58" t="str">
        <f>DATA_ENTRY!C40</f>
        <v>sat</v>
      </c>
      <c r="G43" s="74">
        <f>DATA_ENTRY!G40</f>
        <v>0</v>
      </c>
      <c r="H43" s="78">
        <f>DATA_ENTRY!H40</f>
        <v>0</v>
      </c>
      <c r="I43" s="81" t="str">
        <f>IF(N43="","",IF(DATA_ENTRY!G40=0,N43*0.5, DATA_ENTRY!G40*N43))</f>
        <v/>
      </c>
      <c r="J43" s="82" t="str">
        <f>IF(N43="","",IF(DATA_ENTRY!H40=0,"", DATA_ENTRY!H40*N43))</f>
        <v/>
      </c>
      <c r="K43" s="43" t="str">
        <f>IF(DATA_ENTRY!I40="","",DATA_ENTRY!I40*0.001)</f>
        <v/>
      </c>
      <c r="L43" s="44" t="str">
        <f>IF(DATA_ENTRY!J40="","",DATA_ENTRY!J40*0.006)</f>
        <v/>
      </c>
      <c r="M43" s="68" t="str">
        <f>IF(DATA_ENTRY!F40="","",(DATA_ENTRY!F40-INT(DATA_ENTRY!F40))*1440)</f>
        <v/>
      </c>
      <c r="N43" s="69" t="str">
        <f>IF(DATA_ENTRY!F40="","",60/(M43*60))</f>
        <v/>
      </c>
      <c r="O43">
        <v>33.5</v>
      </c>
      <c r="Q43" s="123" t="str">
        <f>IF(N43="","",IF(DATA_ENTRY!H40=0,N43*0.5, ""))</f>
        <v/>
      </c>
    </row>
    <row r="44" spans="5:17" x14ac:dyDescent="0.35">
      <c r="E44" s="2" t="str">
        <f t="shared" si="0"/>
        <v/>
      </c>
      <c r="F44" s="56" t="str">
        <f>DATA_ENTRY!C41</f>
        <v>sun</v>
      </c>
      <c r="G44" s="46">
        <f>DATA_ENTRY!G41</f>
        <v>0</v>
      </c>
      <c r="H44" s="66">
        <f>DATA_ENTRY!H41</f>
        <v>0</v>
      </c>
      <c r="I44" s="63" t="str">
        <f>IF(N44="","",IF(DATA_ENTRY!G41=0,N44*0.5, DATA_ENTRY!G41*N44))</f>
        <v/>
      </c>
      <c r="J44" s="72" t="str">
        <f>IF(N44="","",IF(DATA_ENTRY!H41=0,"", DATA_ENTRY!H41*N44))</f>
        <v/>
      </c>
      <c r="K44" s="47" t="str">
        <f>IF(DATA_ENTRY!I41="","",DATA_ENTRY!I41*0.001)</f>
        <v/>
      </c>
      <c r="L44" s="48" t="str">
        <f>IF(DATA_ENTRY!J41="","",DATA_ENTRY!J41*0.006)</f>
        <v/>
      </c>
      <c r="M44" s="49" t="str">
        <f>IF(DATA_ENTRY!F41="","",(DATA_ENTRY!F41-INT(DATA_ENTRY!F41))*1440)</f>
        <v/>
      </c>
      <c r="N44" s="57" t="str">
        <f>IF(DATA_ENTRY!F41="","",60/(M44*60))</f>
        <v/>
      </c>
      <c r="O44">
        <v>34.5</v>
      </c>
      <c r="Q44" s="123" t="str">
        <f>IF(N44="","",IF(DATA_ENTRY!H41=0,N44*0.5, ""))</f>
        <v/>
      </c>
    </row>
    <row r="45" spans="5:17" x14ac:dyDescent="0.35">
      <c r="E45" s="2" t="str">
        <f t="shared" si="0"/>
        <v/>
      </c>
      <c r="F45" s="58" t="str">
        <f>DATA_ENTRY!C42</f>
        <v>mon</v>
      </c>
      <c r="G45" s="74">
        <f>DATA_ENTRY!G42</f>
        <v>0</v>
      </c>
      <c r="H45" s="78">
        <f>DATA_ENTRY!H42</f>
        <v>0</v>
      </c>
      <c r="I45" s="81" t="str">
        <f>IF(N45="","",IF(DATA_ENTRY!G42=0,N45*0.5, DATA_ENTRY!G42*N45))</f>
        <v/>
      </c>
      <c r="J45" s="82" t="str">
        <f>IF(N45="","",IF(DATA_ENTRY!H42=0,"", DATA_ENTRY!H42*N45))</f>
        <v/>
      </c>
      <c r="K45" s="43" t="str">
        <f>IF(DATA_ENTRY!I42="","",DATA_ENTRY!I42*0.001)</f>
        <v/>
      </c>
      <c r="L45" s="44" t="str">
        <f>IF(DATA_ENTRY!J42="","",DATA_ENTRY!J42*0.006)</f>
        <v/>
      </c>
      <c r="M45" s="68" t="str">
        <f>IF(DATA_ENTRY!F42="","",(DATA_ENTRY!F42-INT(DATA_ENTRY!F42))*1440)</f>
        <v/>
      </c>
      <c r="N45" s="69" t="str">
        <f>IF(DATA_ENTRY!F42="","",60/(M45*60))</f>
        <v/>
      </c>
      <c r="O45">
        <v>35.5</v>
      </c>
      <c r="Q45" s="123" t="str">
        <f>IF(N45="","",IF(DATA_ENTRY!H42=0,N45*0.5, ""))</f>
        <v/>
      </c>
    </row>
    <row r="46" spans="5:17" x14ac:dyDescent="0.35">
      <c r="E46" s="2" t="str">
        <f t="shared" si="0"/>
        <v/>
      </c>
      <c r="F46" s="58" t="str">
        <f>DATA_ENTRY!C43</f>
        <v>tue</v>
      </c>
      <c r="G46" s="74">
        <f>DATA_ENTRY!G43</f>
        <v>0</v>
      </c>
      <c r="H46" s="78">
        <f>DATA_ENTRY!H43</f>
        <v>0</v>
      </c>
      <c r="I46" s="81" t="str">
        <f>IF(N46="","",IF(DATA_ENTRY!G43=0,N46*0.5, DATA_ENTRY!G43*N46))</f>
        <v/>
      </c>
      <c r="J46" s="82" t="str">
        <f>IF(N46="","",IF(DATA_ENTRY!H43=0,"", DATA_ENTRY!H43*N46))</f>
        <v/>
      </c>
      <c r="K46" s="43" t="str">
        <f>IF(DATA_ENTRY!I43="","",DATA_ENTRY!I43*0.001)</f>
        <v/>
      </c>
      <c r="L46" s="44" t="str">
        <f>IF(DATA_ENTRY!J43="","",DATA_ENTRY!J43*0.006)</f>
        <v/>
      </c>
      <c r="M46" s="68" t="str">
        <f>IF(DATA_ENTRY!F43="","",(DATA_ENTRY!F43-INT(DATA_ENTRY!F43))*1440)</f>
        <v/>
      </c>
      <c r="N46" s="69" t="str">
        <f>IF(DATA_ENTRY!F43="","",60/(M46*60))</f>
        <v/>
      </c>
      <c r="O46">
        <v>36.5</v>
      </c>
      <c r="Q46" s="123" t="str">
        <f>IF(N46="","",IF(DATA_ENTRY!H43=0,N46*0.5, ""))</f>
        <v/>
      </c>
    </row>
    <row r="47" spans="5:17" x14ac:dyDescent="0.35">
      <c r="E47" s="2" t="str">
        <f t="shared" si="0"/>
        <v/>
      </c>
      <c r="F47" s="58" t="str">
        <f>DATA_ENTRY!C44</f>
        <v>wed</v>
      </c>
      <c r="G47" s="74">
        <f>DATA_ENTRY!G44</f>
        <v>0</v>
      </c>
      <c r="H47" s="78">
        <f>DATA_ENTRY!H44</f>
        <v>0</v>
      </c>
      <c r="I47" s="81" t="str">
        <f>IF(N47="","",IF(DATA_ENTRY!G44=0,N47*0.5, DATA_ENTRY!G44*N47))</f>
        <v/>
      </c>
      <c r="J47" s="82" t="str">
        <f>IF(N47="","",IF(DATA_ENTRY!H44=0,"", DATA_ENTRY!H44*N47))</f>
        <v/>
      </c>
      <c r="K47" s="43" t="str">
        <f>IF(DATA_ENTRY!I44="","",DATA_ENTRY!I44*0.001)</f>
        <v/>
      </c>
      <c r="L47" s="44" t="str">
        <f>IF(DATA_ENTRY!J44="","",DATA_ENTRY!J44*0.006)</f>
        <v/>
      </c>
      <c r="M47" s="68" t="str">
        <f>IF(DATA_ENTRY!F44="","",(DATA_ENTRY!F44-INT(DATA_ENTRY!F44))*1440)</f>
        <v/>
      </c>
      <c r="N47" s="69" t="str">
        <f>IF(DATA_ENTRY!F44="","",60/(M47*60))</f>
        <v/>
      </c>
      <c r="O47">
        <v>37.5</v>
      </c>
      <c r="Q47" s="123" t="str">
        <f>IF(N47="","",IF(DATA_ENTRY!H44=0,N47*0.5, ""))</f>
        <v/>
      </c>
    </row>
    <row r="48" spans="5:17" x14ac:dyDescent="0.35">
      <c r="E48" s="2" t="str">
        <f t="shared" si="0"/>
        <v/>
      </c>
      <c r="F48" s="58" t="str">
        <f>DATA_ENTRY!C45</f>
        <v>thu</v>
      </c>
      <c r="G48" s="74">
        <f>DATA_ENTRY!G45</f>
        <v>0</v>
      </c>
      <c r="H48" s="78">
        <f>DATA_ENTRY!H45</f>
        <v>0</v>
      </c>
      <c r="I48" s="81" t="str">
        <f>IF(N48="","",IF(DATA_ENTRY!G45=0,N48*0.5, DATA_ENTRY!G45*N48))</f>
        <v/>
      </c>
      <c r="J48" s="82" t="str">
        <f>IF(N48="","",IF(DATA_ENTRY!H45=0,"", DATA_ENTRY!H45*N48))</f>
        <v/>
      </c>
      <c r="K48" s="43" t="str">
        <f>IF(DATA_ENTRY!I45="","",DATA_ENTRY!I45*0.001)</f>
        <v/>
      </c>
      <c r="L48" s="44" t="str">
        <f>IF(DATA_ENTRY!J45="","",DATA_ENTRY!J45*0.006)</f>
        <v/>
      </c>
      <c r="M48" s="68" t="str">
        <f>IF(DATA_ENTRY!F45="","",(DATA_ENTRY!F45-INT(DATA_ENTRY!F45))*1440)</f>
        <v/>
      </c>
      <c r="N48" s="69" t="str">
        <f>IF(DATA_ENTRY!F45="","",60/(M48*60))</f>
        <v/>
      </c>
      <c r="O48">
        <v>38.5</v>
      </c>
      <c r="Q48" s="123" t="str">
        <f>IF(N48="","",IF(DATA_ENTRY!H45=0,N48*0.5, ""))</f>
        <v/>
      </c>
    </row>
    <row r="49" spans="5:17" x14ac:dyDescent="0.35">
      <c r="E49" s="2" t="str">
        <f t="shared" si="0"/>
        <v/>
      </c>
      <c r="F49" s="58" t="str">
        <f>DATA_ENTRY!C46</f>
        <v>fri</v>
      </c>
      <c r="G49" s="74">
        <f>DATA_ENTRY!G46</f>
        <v>0</v>
      </c>
      <c r="H49" s="78">
        <f>DATA_ENTRY!H46</f>
        <v>0</v>
      </c>
      <c r="I49" s="81" t="str">
        <f>IF(N49="","",IF(DATA_ENTRY!G46=0,N49*0.5, DATA_ENTRY!G46*N49))</f>
        <v/>
      </c>
      <c r="J49" s="82" t="str">
        <f>IF(N49="","",IF(DATA_ENTRY!H46=0,"", DATA_ENTRY!H46*N49))</f>
        <v/>
      </c>
      <c r="K49" s="43" t="str">
        <f>IF(DATA_ENTRY!I46="","",DATA_ENTRY!I46*0.001)</f>
        <v/>
      </c>
      <c r="L49" s="44" t="str">
        <f>IF(DATA_ENTRY!J46="","",DATA_ENTRY!J46*0.006)</f>
        <v/>
      </c>
      <c r="M49" s="68" t="str">
        <f>IF(DATA_ENTRY!F46="","",(DATA_ENTRY!F46-INT(DATA_ENTRY!F46))*1440)</f>
        <v/>
      </c>
      <c r="N49" s="69" t="str">
        <f>IF(DATA_ENTRY!F46="","",60/(M49*60))</f>
        <v/>
      </c>
      <c r="O49">
        <v>39.5</v>
      </c>
      <c r="Q49" s="123" t="str">
        <f>IF(N49="","",IF(DATA_ENTRY!H46=0,N49*0.5, ""))</f>
        <v/>
      </c>
    </row>
    <row r="50" spans="5:17" x14ac:dyDescent="0.35">
      <c r="E50" s="2" t="str">
        <f t="shared" si="0"/>
        <v/>
      </c>
      <c r="F50" s="58" t="str">
        <f>DATA_ENTRY!C47</f>
        <v>sat</v>
      </c>
      <c r="G50" s="74">
        <f>DATA_ENTRY!G47</f>
        <v>0</v>
      </c>
      <c r="H50" s="78">
        <f>DATA_ENTRY!H47</f>
        <v>0</v>
      </c>
      <c r="I50" s="81" t="str">
        <f>IF(N50="","",IF(DATA_ENTRY!G47=0,N50*0.5, DATA_ENTRY!G47*N50))</f>
        <v/>
      </c>
      <c r="J50" s="82" t="str">
        <f>IF(N50="","",IF(DATA_ENTRY!H47=0,"", DATA_ENTRY!H47*N50))</f>
        <v/>
      </c>
      <c r="K50" s="43" t="str">
        <f>IF(DATA_ENTRY!I47="","",DATA_ENTRY!I47*0.001)</f>
        <v/>
      </c>
      <c r="L50" s="44" t="str">
        <f>IF(DATA_ENTRY!J47="","",DATA_ENTRY!J47*0.006)</f>
        <v/>
      </c>
      <c r="M50" s="68" t="str">
        <f>IF(DATA_ENTRY!F47="","",(DATA_ENTRY!F47-INT(DATA_ENTRY!F47))*1440)</f>
        <v/>
      </c>
      <c r="N50" s="69" t="str">
        <f>IF(DATA_ENTRY!F47="","",60/(M50*60))</f>
        <v/>
      </c>
      <c r="O50">
        <v>40.5</v>
      </c>
      <c r="Q50" s="123" t="str">
        <f>IF(N50="","",IF(DATA_ENTRY!H47=0,N50*0.5, ""))</f>
        <v/>
      </c>
    </row>
    <row r="51" spans="5:17" x14ac:dyDescent="0.35">
      <c r="E51" s="2" t="str">
        <f t="shared" si="0"/>
        <v/>
      </c>
      <c r="F51" s="56" t="str">
        <f>DATA_ENTRY!C48</f>
        <v>sun</v>
      </c>
      <c r="G51" s="46">
        <f>DATA_ENTRY!G48</f>
        <v>0</v>
      </c>
      <c r="H51" s="66">
        <f>DATA_ENTRY!H48</f>
        <v>0</v>
      </c>
      <c r="I51" s="63" t="str">
        <f>IF(N51="","",IF(DATA_ENTRY!G48=0,N51*0.5, DATA_ENTRY!G48*N51))</f>
        <v/>
      </c>
      <c r="J51" s="72" t="str">
        <f>IF(N51="","",IF(DATA_ENTRY!H48=0,"", DATA_ENTRY!H48*N51))</f>
        <v/>
      </c>
      <c r="K51" s="47" t="str">
        <f>IF(DATA_ENTRY!I48="","",DATA_ENTRY!I48*0.001)</f>
        <v/>
      </c>
      <c r="L51" s="48" t="str">
        <f>IF(DATA_ENTRY!J48="","",DATA_ENTRY!J48*0.006)</f>
        <v/>
      </c>
      <c r="M51" s="49" t="str">
        <f>IF(DATA_ENTRY!F48="","",(DATA_ENTRY!F48-INT(DATA_ENTRY!F48))*1440)</f>
        <v/>
      </c>
      <c r="N51" s="57" t="str">
        <f>IF(DATA_ENTRY!F48="","",60/(M51*60))</f>
        <v/>
      </c>
      <c r="O51">
        <v>41.5</v>
      </c>
      <c r="Q51" s="123" t="str">
        <f>IF(N51="","",IF(DATA_ENTRY!H48=0,N51*0.5, ""))</f>
        <v/>
      </c>
    </row>
    <row r="52" spans="5:17" x14ac:dyDescent="0.35">
      <c r="E52" s="2" t="str">
        <f t="shared" si="0"/>
        <v/>
      </c>
      <c r="F52" s="58" t="str">
        <f>DATA_ENTRY!C49</f>
        <v>mon</v>
      </c>
      <c r="G52" s="74">
        <f>DATA_ENTRY!G49</f>
        <v>0</v>
      </c>
      <c r="H52" s="78">
        <f>DATA_ENTRY!H49</f>
        <v>0</v>
      </c>
      <c r="I52" s="81" t="str">
        <f>IF(N52="","",IF(DATA_ENTRY!G49=0,N52*0.5, DATA_ENTRY!G49*N52))</f>
        <v/>
      </c>
      <c r="J52" s="82" t="str">
        <f>IF(N52="","",IF(DATA_ENTRY!H49=0,"", DATA_ENTRY!H49*N52))</f>
        <v/>
      </c>
      <c r="K52" s="43" t="str">
        <f>IF(DATA_ENTRY!I49="","",DATA_ENTRY!I49*0.001)</f>
        <v/>
      </c>
      <c r="L52" s="44" t="str">
        <f>IF(DATA_ENTRY!J49="","",DATA_ENTRY!J49*0.006)</f>
        <v/>
      </c>
      <c r="M52" s="68" t="str">
        <f>IF(DATA_ENTRY!F49="","",(DATA_ENTRY!F49-INT(DATA_ENTRY!F49))*1440)</f>
        <v/>
      </c>
      <c r="N52" s="69" t="str">
        <f>IF(DATA_ENTRY!F49="","",60/(M52*60))</f>
        <v/>
      </c>
      <c r="O52">
        <v>42.5</v>
      </c>
      <c r="Q52" s="123" t="str">
        <f>IF(N52="","",IF(DATA_ENTRY!H49=0,N52*0.5, ""))</f>
        <v/>
      </c>
    </row>
    <row r="53" spans="5:17" x14ac:dyDescent="0.35">
      <c r="E53" s="2" t="str">
        <f t="shared" si="0"/>
        <v/>
      </c>
      <c r="F53" s="58" t="str">
        <f>DATA_ENTRY!C50</f>
        <v>tue</v>
      </c>
      <c r="G53" s="74">
        <f>DATA_ENTRY!G50</f>
        <v>0</v>
      </c>
      <c r="H53" s="78">
        <f>DATA_ENTRY!H50</f>
        <v>0</v>
      </c>
      <c r="I53" s="81" t="str">
        <f>IF(N53="","",IF(DATA_ENTRY!G50=0,N53*0.5, DATA_ENTRY!G50*N53))</f>
        <v/>
      </c>
      <c r="J53" s="82" t="str">
        <f>IF(N53="","",IF(DATA_ENTRY!H50=0,"", DATA_ENTRY!H50*N53))</f>
        <v/>
      </c>
      <c r="K53" s="43" t="str">
        <f>IF(DATA_ENTRY!I50="","",DATA_ENTRY!I50*0.001)</f>
        <v/>
      </c>
      <c r="L53" s="44" t="str">
        <f>IF(DATA_ENTRY!J50="","",DATA_ENTRY!J50*0.006)</f>
        <v/>
      </c>
      <c r="M53" s="68" t="str">
        <f>IF(DATA_ENTRY!F50="","",(DATA_ENTRY!F50-INT(DATA_ENTRY!F50))*1440)</f>
        <v/>
      </c>
      <c r="N53" s="69" t="str">
        <f>IF(DATA_ENTRY!F50="","",60/(M53*60))</f>
        <v/>
      </c>
      <c r="O53">
        <v>43.5</v>
      </c>
      <c r="Q53" s="123" t="str">
        <f>IF(N53="","",IF(DATA_ENTRY!H50=0,N53*0.5, ""))</f>
        <v/>
      </c>
    </row>
    <row r="54" spans="5:17" x14ac:dyDescent="0.35">
      <c r="E54" s="2" t="str">
        <f t="shared" si="0"/>
        <v/>
      </c>
      <c r="F54" s="58" t="str">
        <f>DATA_ENTRY!C51</f>
        <v>wed</v>
      </c>
      <c r="G54" s="74">
        <f>DATA_ENTRY!G51</f>
        <v>0</v>
      </c>
      <c r="H54" s="78">
        <f>DATA_ENTRY!H51</f>
        <v>0</v>
      </c>
      <c r="I54" s="81" t="str">
        <f>IF(N54="","",IF(DATA_ENTRY!G51=0,N54*0.5, DATA_ENTRY!G51*N54))</f>
        <v/>
      </c>
      <c r="J54" s="82" t="str">
        <f>IF(N54="","",IF(DATA_ENTRY!H51=0,"", DATA_ENTRY!H51*N54))</f>
        <v/>
      </c>
      <c r="K54" s="43" t="str">
        <f>IF(DATA_ENTRY!I51="","",DATA_ENTRY!I51*0.001)</f>
        <v/>
      </c>
      <c r="L54" s="44" t="str">
        <f>IF(DATA_ENTRY!J51="","",DATA_ENTRY!J51*0.006)</f>
        <v/>
      </c>
      <c r="M54" s="68" t="str">
        <f>IF(DATA_ENTRY!F51="","",(DATA_ENTRY!F51-INT(DATA_ENTRY!F51))*1440)</f>
        <v/>
      </c>
      <c r="N54" s="69" t="str">
        <f>IF(DATA_ENTRY!F51="","",60/(M54*60))</f>
        <v/>
      </c>
      <c r="O54">
        <v>44.5</v>
      </c>
      <c r="Q54" s="123" t="str">
        <f>IF(N54="","",IF(DATA_ENTRY!H51=0,N54*0.5, ""))</f>
        <v/>
      </c>
    </row>
    <row r="55" spans="5:17" x14ac:dyDescent="0.35">
      <c r="E55" s="2" t="str">
        <f t="shared" si="0"/>
        <v/>
      </c>
      <c r="F55" s="58" t="str">
        <f>DATA_ENTRY!C52</f>
        <v>thu</v>
      </c>
      <c r="G55" s="74">
        <f>DATA_ENTRY!G52</f>
        <v>0</v>
      </c>
      <c r="H55" s="78">
        <f>DATA_ENTRY!H52</f>
        <v>0</v>
      </c>
      <c r="I55" s="81" t="str">
        <f>IF(N55="","",IF(DATA_ENTRY!G52=0,N55*0.5, DATA_ENTRY!G52*N55))</f>
        <v/>
      </c>
      <c r="J55" s="82" t="str">
        <f>IF(N55="","",IF(DATA_ENTRY!H52=0,"", DATA_ENTRY!H52*N55))</f>
        <v/>
      </c>
      <c r="K55" s="43" t="str">
        <f>IF(DATA_ENTRY!I52="","",DATA_ENTRY!I52*0.001)</f>
        <v/>
      </c>
      <c r="L55" s="44" t="str">
        <f>IF(DATA_ENTRY!J52="","",DATA_ENTRY!J52*0.006)</f>
        <v/>
      </c>
      <c r="M55" s="68" t="str">
        <f>IF(DATA_ENTRY!F52="","",(DATA_ENTRY!F52-INT(DATA_ENTRY!F52))*1440)</f>
        <v/>
      </c>
      <c r="N55" s="69" t="str">
        <f>IF(DATA_ENTRY!F52="","",60/(M55*60))</f>
        <v/>
      </c>
      <c r="O55">
        <v>45.5</v>
      </c>
      <c r="Q55" s="123" t="str">
        <f>IF(N55="","",IF(DATA_ENTRY!H52=0,N55*0.5, ""))</f>
        <v/>
      </c>
    </row>
    <row r="56" spans="5:17" x14ac:dyDescent="0.35">
      <c r="E56" s="2" t="str">
        <f t="shared" si="0"/>
        <v/>
      </c>
      <c r="F56" s="58" t="str">
        <f>DATA_ENTRY!C53</f>
        <v>fri</v>
      </c>
      <c r="G56" s="74">
        <f>DATA_ENTRY!G53</f>
        <v>0</v>
      </c>
      <c r="H56" s="78">
        <f>DATA_ENTRY!H53</f>
        <v>0</v>
      </c>
      <c r="I56" s="81" t="str">
        <f>IF(N56="","",IF(DATA_ENTRY!G53=0,N56*0.5, DATA_ENTRY!G53*N56))</f>
        <v/>
      </c>
      <c r="J56" s="82" t="str">
        <f>IF(N56="","",IF(DATA_ENTRY!H53=0,"", DATA_ENTRY!H53*N56))</f>
        <v/>
      </c>
      <c r="K56" s="43" t="str">
        <f>IF(DATA_ENTRY!I53="","",DATA_ENTRY!I53*0.001)</f>
        <v/>
      </c>
      <c r="L56" s="44" t="str">
        <f>IF(DATA_ENTRY!J53="","",DATA_ENTRY!J53*0.006)</f>
        <v/>
      </c>
      <c r="M56" s="68" t="str">
        <f>IF(DATA_ENTRY!F53="","",(DATA_ENTRY!F53-INT(DATA_ENTRY!F53))*1440)</f>
        <v/>
      </c>
      <c r="N56" s="69" t="str">
        <f>IF(DATA_ENTRY!F53="","",60/(M56*60))</f>
        <v/>
      </c>
      <c r="O56">
        <v>46.5</v>
      </c>
      <c r="Q56" s="123" t="str">
        <f>IF(N56="","",IF(DATA_ENTRY!H53=0,N56*0.5, ""))</f>
        <v/>
      </c>
    </row>
    <row r="57" spans="5:17" x14ac:dyDescent="0.35">
      <c r="E57" s="2" t="str">
        <f t="shared" si="0"/>
        <v/>
      </c>
      <c r="F57" s="58" t="str">
        <f>DATA_ENTRY!C54</f>
        <v>sat</v>
      </c>
      <c r="G57" s="74">
        <f>DATA_ENTRY!G54</f>
        <v>0</v>
      </c>
      <c r="H57" s="78">
        <f>DATA_ENTRY!H54</f>
        <v>0</v>
      </c>
      <c r="I57" s="81" t="str">
        <f>IF(N57="","",IF(DATA_ENTRY!G54=0,N57*0.5, DATA_ENTRY!G54*N57))</f>
        <v/>
      </c>
      <c r="J57" s="82" t="str">
        <f>IF(N57="","",IF(DATA_ENTRY!H54=0,"", DATA_ENTRY!H54*N57))</f>
        <v/>
      </c>
      <c r="K57" s="43" t="str">
        <f>IF(DATA_ENTRY!I54="","",DATA_ENTRY!I54*0.001)</f>
        <v/>
      </c>
      <c r="L57" s="44" t="str">
        <f>IF(DATA_ENTRY!J54="","",DATA_ENTRY!J54*0.006)</f>
        <v/>
      </c>
      <c r="M57" s="68" t="str">
        <f>IF(DATA_ENTRY!F54="","",(DATA_ENTRY!F54-INT(DATA_ENTRY!F54))*1440)</f>
        <v/>
      </c>
      <c r="N57" s="69" t="str">
        <f>IF(DATA_ENTRY!F54="","",60/(M57*60))</f>
        <v/>
      </c>
      <c r="O57">
        <v>47.5</v>
      </c>
      <c r="Q57" s="123" t="str">
        <f>IF(N57="","",IF(DATA_ENTRY!H54=0,N57*0.5, ""))</f>
        <v/>
      </c>
    </row>
    <row r="58" spans="5:17" x14ac:dyDescent="0.35">
      <c r="E58" s="2" t="str">
        <f t="shared" si="0"/>
        <v/>
      </c>
      <c r="F58" s="56" t="str">
        <f>DATA_ENTRY!C55</f>
        <v>sun</v>
      </c>
      <c r="G58" s="46">
        <f>DATA_ENTRY!G55</f>
        <v>0</v>
      </c>
      <c r="H58" s="66">
        <f>DATA_ENTRY!H55</f>
        <v>0</v>
      </c>
      <c r="I58" s="63" t="str">
        <f>IF(N58="","",IF(DATA_ENTRY!G55=0,N58*0.5, DATA_ENTRY!G55*N58))</f>
        <v/>
      </c>
      <c r="J58" s="72" t="str">
        <f>IF(N58="","",IF(DATA_ENTRY!H55=0,"", DATA_ENTRY!H55*N58))</f>
        <v/>
      </c>
      <c r="K58" s="47" t="str">
        <f>IF(DATA_ENTRY!I55="","",DATA_ENTRY!I55*0.001)</f>
        <v/>
      </c>
      <c r="L58" s="48" t="str">
        <f>IF(DATA_ENTRY!J55="","",DATA_ENTRY!J55*0.006)</f>
        <v/>
      </c>
      <c r="M58" s="49" t="str">
        <f>IF(DATA_ENTRY!F55="","",(DATA_ENTRY!F55-INT(DATA_ENTRY!F55))*1440)</f>
        <v/>
      </c>
      <c r="N58" s="57" t="str">
        <f>IF(DATA_ENTRY!F55="","",60/(M58*60))</f>
        <v/>
      </c>
      <c r="O58">
        <v>48.5</v>
      </c>
      <c r="Q58" s="123" t="str">
        <f>IF(N58="","",IF(DATA_ENTRY!H55=0,N58*0.5, ""))</f>
        <v/>
      </c>
    </row>
    <row r="59" spans="5:17" x14ac:dyDescent="0.35">
      <c r="E59" s="2" t="str">
        <f t="shared" si="0"/>
        <v/>
      </c>
      <c r="F59" s="58" t="str">
        <f>DATA_ENTRY!C56</f>
        <v>mon</v>
      </c>
      <c r="G59" s="74">
        <f>DATA_ENTRY!G56</f>
        <v>0</v>
      </c>
      <c r="H59" s="78">
        <f>DATA_ENTRY!H56</f>
        <v>0</v>
      </c>
      <c r="I59" s="81" t="str">
        <f>IF(N59="","",IF(DATA_ENTRY!G56=0,N59*0.5, DATA_ENTRY!G56*N59))</f>
        <v/>
      </c>
      <c r="J59" s="82" t="str">
        <f>IF(N59="","",IF(DATA_ENTRY!H56=0,"", DATA_ENTRY!H56*N59))</f>
        <v/>
      </c>
      <c r="K59" s="43" t="str">
        <f>IF(DATA_ENTRY!I56="","",DATA_ENTRY!I56*0.001)</f>
        <v/>
      </c>
      <c r="L59" s="44" t="str">
        <f>IF(DATA_ENTRY!J56="","",DATA_ENTRY!J56*0.006)</f>
        <v/>
      </c>
      <c r="M59" s="68" t="str">
        <f>IF(DATA_ENTRY!F56="","",(DATA_ENTRY!F56-INT(DATA_ENTRY!F56))*1440)</f>
        <v/>
      </c>
      <c r="N59" s="69" t="str">
        <f>IF(DATA_ENTRY!F56="","",60/(M59*60))</f>
        <v/>
      </c>
      <c r="O59">
        <v>49.5</v>
      </c>
      <c r="Q59" s="123" t="str">
        <f>IF(N59="","",IF(DATA_ENTRY!H56=0,N59*0.5, ""))</f>
        <v/>
      </c>
    </row>
    <row r="60" spans="5:17" x14ac:dyDescent="0.35">
      <c r="E60" s="2" t="str">
        <f t="shared" si="0"/>
        <v/>
      </c>
      <c r="F60" s="58" t="str">
        <f>DATA_ENTRY!C57</f>
        <v>tue</v>
      </c>
      <c r="G60" s="74">
        <f>DATA_ENTRY!G57</f>
        <v>0</v>
      </c>
      <c r="H60" s="78">
        <f>DATA_ENTRY!H57</f>
        <v>0</v>
      </c>
      <c r="I60" s="81" t="str">
        <f>IF(N60="","",IF(DATA_ENTRY!G57=0,N60*0.5, DATA_ENTRY!G57*N60))</f>
        <v/>
      </c>
      <c r="J60" s="82" t="str">
        <f>IF(N60="","",IF(DATA_ENTRY!H57=0,"", DATA_ENTRY!H57*N60))</f>
        <v/>
      </c>
      <c r="K60" s="43" t="str">
        <f>IF(DATA_ENTRY!I57="","",DATA_ENTRY!I57*0.001)</f>
        <v/>
      </c>
      <c r="L60" s="44" t="str">
        <f>IF(DATA_ENTRY!J57="","",DATA_ENTRY!J57*0.006)</f>
        <v/>
      </c>
      <c r="M60" s="68" t="str">
        <f>IF(DATA_ENTRY!F57="","",(DATA_ENTRY!F57-INT(DATA_ENTRY!F57))*1440)</f>
        <v/>
      </c>
      <c r="N60" s="69" t="str">
        <f>IF(DATA_ENTRY!F57="","",60/(M60*60))</f>
        <v/>
      </c>
      <c r="O60">
        <v>50.5</v>
      </c>
      <c r="Q60" s="123" t="str">
        <f>IF(N60="","",IF(DATA_ENTRY!H57=0,N60*0.5, ""))</f>
        <v/>
      </c>
    </row>
    <row r="61" spans="5:17" x14ac:dyDescent="0.35">
      <c r="E61" s="2" t="str">
        <f t="shared" si="0"/>
        <v/>
      </c>
      <c r="F61" s="58" t="str">
        <f>DATA_ENTRY!C58</f>
        <v>wed</v>
      </c>
      <c r="G61" s="74">
        <f>DATA_ENTRY!G58</f>
        <v>0</v>
      </c>
      <c r="H61" s="78">
        <f>DATA_ENTRY!H58</f>
        <v>0</v>
      </c>
      <c r="I61" s="81" t="str">
        <f>IF(N61="","",IF(DATA_ENTRY!G58=0,N61*0.5, DATA_ENTRY!G58*N61))</f>
        <v/>
      </c>
      <c r="J61" s="82" t="str">
        <f>IF(N61="","",IF(DATA_ENTRY!H58=0,"", DATA_ENTRY!H58*N61))</f>
        <v/>
      </c>
      <c r="K61" s="43" t="str">
        <f>IF(DATA_ENTRY!I58="","",DATA_ENTRY!I58*0.001)</f>
        <v/>
      </c>
      <c r="L61" s="44" t="str">
        <f>IF(DATA_ENTRY!J58="","",DATA_ENTRY!J58*0.006)</f>
        <v/>
      </c>
      <c r="M61" s="68" t="str">
        <f>IF(DATA_ENTRY!F58="","",(DATA_ENTRY!F58-INT(DATA_ENTRY!F58))*1440)</f>
        <v/>
      </c>
      <c r="N61" s="69" t="str">
        <f>IF(DATA_ENTRY!F58="","",60/(M61*60))</f>
        <v/>
      </c>
      <c r="O61">
        <v>51.5</v>
      </c>
      <c r="Q61" s="123" t="str">
        <f>IF(N61="","",IF(DATA_ENTRY!H58=0,N61*0.5, ""))</f>
        <v/>
      </c>
    </row>
    <row r="62" spans="5:17" x14ac:dyDescent="0.35">
      <c r="E62" s="2" t="str">
        <f t="shared" si="0"/>
        <v/>
      </c>
      <c r="F62" s="58" t="str">
        <f>DATA_ENTRY!C59</f>
        <v>thu</v>
      </c>
      <c r="G62" s="74">
        <f>DATA_ENTRY!G59</f>
        <v>0</v>
      </c>
      <c r="H62" s="78">
        <f>DATA_ENTRY!H59</f>
        <v>0</v>
      </c>
      <c r="I62" s="81" t="str">
        <f>IF(N62="","",IF(DATA_ENTRY!G59=0,N62*0.5, DATA_ENTRY!G59*N62))</f>
        <v/>
      </c>
      <c r="J62" s="82" t="str">
        <f>IF(N62="","",IF(DATA_ENTRY!H59=0,"", DATA_ENTRY!H59*N62))</f>
        <v/>
      </c>
      <c r="K62" s="43" t="str">
        <f>IF(DATA_ENTRY!I59="","",DATA_ENTRY!I59*0.001)</f>
        <v/>
      </c>
      <c r="L62" s="44" t="str">
        <f>IF(DATA_ENTRY!J59="","",DATA_ENTRY!J59*0.006)</f>
        <v/>
      </c>
      <c r="M62" s="68" t="str">
        <f>IF(DATA_ENTRY!F59="","",(DATA_ENTRY!F59-INT(DATA_ENTRY!F59))*1440)</f>
        <v/>
      </c>
      <c r="N62" s="69" t="str">
        <f>IF(DATA_ENTRY!F59="","",60/(M62*60))</f>
        <v/>
      </c>
      <c r="O62">
        <v>52.5</v>
      </c>
      <c r="Q62" s="123" t="str">
        <f>IF(N62="","",IF(DATA_ENTRY!H59=0,N62*0.5, ""))</f>
        <v/>
      </c>
    </row>
    <row r="63" spans="5:17" x14ac:dyDescent="0.35">
      <c r="E63" s="2" t="str">
        <f t="shared" si="0"/>
        <v/>
      </c>
      <c r="F63" s="58" t="str">
        <f>DATA_ENTRY!C60</f>
        <v>fri</v>
      </c>
      <c r="G63" s="74">
        <f>DATA_ENTRY!G60</f>
        <v>0</v>
      </c>
      <c r="H63" s="78">
        <f>DATA_ENTRY!H60</f>
        <v>0</v>
      </c>
      <c r="I63" s="81" t="str">
        <f>IF(N63="","",IF(DATA_ENTRY!G60=0,N63*0.5, DATA_ENTRY!G60*N63))</f>
        <v/>
      </c>
      <c r="J63" s="82" t="str">
        <f>IF(N63="","",IF(DATA_ENTRY!H60=0,"", DATA_ENTRY!H60*N63))</f>
        <v/>
      </c>
      <c r="K63" s="43" t="str">
        <f>IF(DATA_ENTRY!I60="","",DATA_ENTRY!I60*0.001)</f>
        <v/>
      </c>
      <c r="L63" s="44" t="str">
        <f>IF(DATA_ENTRY!J60="","",DATA_ENTRY!J60*0.006)</f>
        <v/>
      </c>
      <c r="M63" s="68" t="str">
        <f>IF(DATA_ENTRY!F60="","",(DATA_ENTRY!F60-INT(DATA_ENTRY!F60))*1440)</f>
        <v/>
      </c>
      <c r="N63" s="69" t="str">
        <f>IF(DATA_ENTRY!F60="","",60/(M63*60))</f>
        <v/>
      </c>
      <c r="O63">
        <v>53.5</v>
      </c>
      <c r="Q63" s="123" t="str">
        <f>IF(N63="","",IF(DATA_ENTRY!H60=0,N63*0.5, ""))</f>
        <v/>
      </c>
    </row>
    <row r="64" spans="5:17" x14ac:dyDescent="0.35">
      <c r="E64" s="2" t="str">
        <f t="shared" si="0"/>
        <v/>
      </c>
      <c r="F64" s="58" t="str">
        <f>DATA_ENTRY!C61</f>
        <v>sat</v>
      </c>
      <c r="G64" s="74">
        <f>DATA_ENTRY!G61</f>
        <v>0</v>
      </c>
      <c r="H64" s="78">
        <f>DATA_ENTRY!H61</f>
        <v>0</v>
      </c>
      <c r="I64" s="81" t="str">
        <f>IF(N64="","",IF(DATA_ENTRY!G61=0,N64*0.5, DATA_ENTRY!G61*N64))</f>
        <v/>
      </c>
      <c r="J64" s="82" t="str">
        <f>IF(N64="","",IF(DATA_ENTRY!H61=0,"", DATA_ENTRY!H61*N64))</f>
        <v/>
      </c>
      <c r="K64" s="43" t="str">
        <f>IF(DATA_ENTRY!I61="","",DATA_ENTRY!I61*0.001)</f>
        <v/>
      </c>
      <c r="L64" s="44" t="str">
        <f>IF(DATA_ENTRY!J61="","",DATA_ENTRY!J61*0.006)</f>
        <v/>
      </c>
      <c r="M64" s="68" t="str">
        <f>IF(DATA_ENTRY!F61="","",(DATA_ENTRY!F61-INT(DATA_ENTRY!F61))*1440)</f>
        <v/>
      </c>
      <c r="N64" s="69" t="str">
        <f>IF(DATA_ENTRY!F61="","",60/(M64*60))</f>
        <v/>
      </c>
      <c r="O64">
        <v>54.5</v>
      </c>
      <c r="Q64" s="123" t="str">
        <f>IF(N64="","",IF(DATA_ENTRY!H61=0,N64*0.5, ""))</f>
        <v/>
      </c>
    </row>
    <row r="65" spans="5:17" x14ac:dyDescent="0.35">
      <c r="E65" s="2" t="str">
        <f t="shared" si="0"/>
        <v/>
      </c>
      <c r="F65" s="56" t="str">
        <f>DATA_ENTRY!C62</f>
        <v>sun</v>
      </c>
      <c r="G65" s="46">
        <f>DATA_ENTRY!G62</f>
        <v>0</v>
      </c>
      <c r="H65" s="66">
        <f>DATA_ENTRY!H62</f>
        <v>0</v>
      </c>
      <c r="I65" s="63" t="str">
        <f>IF(N65="","",IF(DATA_ENTRY!G62=0,N65*0.5, DATA_ENTRY!G62*N65))</f>
        <v/>
      </c>
      <c r="J65" s="72" t="str">
        <f>IF(N65="","",IF(DATA_ENTRY!H62=0,"", DATA_ENTRY!H62*N65))</f>
        <v/>
      </c>
      <c r="K65" s="47" t="str">
        <f>IF(DATA_ENTRY!I62="","",DATA_ENTRY!I62*0.001)</f>
        <v/>
      </c>
      <c r="L65" s="48" t="str">
        <f>IF(DATA_ENTRY!J62="","",DATA_ENTRY!J62*0.006)</f>
        <v/>
      </c>
      <c r="M65" s="49" t="str">
        <f>IF(DATA_ENTRY!F62="","",(DATA_ENTRY!F62-INT(DATA_ENTRY!F62))*1440)</f>
        <v/>
      </c>
      <c r="N65" s="57" t="str">
        <f>IF(DATA_ENTRY!F62="","",60/(M65*60))</f>
        <v/>
      </c>
      <c r="O65">
        <v>55.5</v>
      </c>
      <c r="Q65" s="123" t="str">
        <f>IF(N65="","",IF(DATA_ENTRY!H62=0,N65*0.5, ""))</f>
        <v/>
      </c>
    </row>
    <row r="66" spans="5:17" x14ac:dyDescent="0.35">
      <c r="E66" s="2" t="str">
        <f t="shared" si="0"/>
        <v/>
      </c>
      <c r="F66" s="58" t="str">
        <f>DATA_ENTRY!C63</f>
        <v>mon</v>
      </c>
      <c r="G66" s="74">
        <f>DATA_ENTRY!G63</f>
        <v>0</v>
      </c>
      <c r="H66" s="78">
        <f>DATA_ENTRY!H63</f>
        <v>0</v>
      </c>
      <c r="I66" s="81" t="str">
        <f>IF(N66="","",IF(DATA_ENTRY!G63=0,N66*0.5, DATA_ENTRY!G63*N66))</f>
        <v/>
      </c>
      <c r="J66" s="82" t="str">
        <f>IF(N66="","",IF(DATA_ENTRY!H63=0,"", DATA_ENTRY!H63*N66))</f>
        <v/>
      </c>
      <c r="K66" s="43" t="str">
        <f>IF(DATA_ENTRY!I63="","",DATA_ENTRY!I63*0.001)</f>
        <v/>
      </c>
      <c r="L66" s="44" t="str">
        <f>IF(DATA_ENTRY!J63="","",DATA_ENTRY!J63*0.006)</f>
        <v/>
      </c>
      <c r="M66" s="68" t="str">
        <f>IF(DATA_ENTRY!F63="","",(DATA_ENTRY!F63-INT(DATA_ENTRY!F63))*1440)</f>
        <v/>
      </c>
      <c r="N66" s="69" t="str">
        <f>IF(DATA_ENTRY!F63="","",60/(M66*60))</f>
        <v/>
      </c>
      <c r="O66">
        <v>56.5</v>
      </c>
      <c r="Q66" s="123" t="str">
        <f>IF(N66="","",IF(DATA_ENTRY!H63=0,N66*0.5, ""))</f>
        <v/>
      </c>
    </row>
    <row r="67" spans="5:17" x14ac:dyDescent="0.35">
      <c r="E67" s="2" t="str">
        <f t="shared" si="0"/>
        <v/>
      </c>
      <c r="F67" s="58" t="str">
        <f>DATA_ENTRY!C64</f>
        <v>tue</v>
      </c>
      <c r="G67" s="74">
        <f>DATA_ENTRY!G64</f>
        <v>0</v>
      </c>
      <c r="H67" s="78">
        <f>DATA_ENTRY!H64</f>
        <v>0</v>
      </c>
      <c r="I67" s="81" t="str">
        <f>IF(N67="","",IF(DATA_ENTRY!G64=0,N67*0.5, DATA_ENTRY!G64*N67))</f>
        <v/>
      </c>
      <c r="J67" s="82" t="str">
        <f>IF(N67="","",IF(DATA_ENTRY!H64=0,"", DATA_ENTRY!H64*N67))</f>
        <v/>
      </c>
      <c r="K67" s="43" t="str">
        <f>IF(DATA_ENTRY!I64="","",DATA_ENTRY!I64*0.001)</f>
        <v/>
      </c>
      <c r="L67" s="44" t="str">
        <f>IF(DATA_ENTRY!J64="","",DATA_ENTRY!J64*0.006)</f>
        <v/>
      </c>
      <c r="M67" s="68" t="str">
        <f>IF(DATA_ENTRY!F64="","",(DATA_ENTRY!F64-INT(DATA_ENTRY!F64))*1440)</f>
        <v/>
      </c>
      <c r="N67" s="69" t="str">
        <f>IF(DATA_ENTRY!F64="","",60/(M67*60))</f>
        <v/>
      </c>
      <c r="O67">
        <v>57.5</v>
      </c>
      <c r="Q67" s="123" t="str">
        <f>IF(N67="","",IF(DATA_ENTRY!H64=0,N67*0.5, ""))</f>
        <v/>
      </c>
    </row>
    <row r="68" spans="5:17" x14ac:dyDescent="0.35">
      <c r="E68" s="2" t="str">
        <f t="shared" si="0"/>
        <v/>
      </c>
      <c r="F68" s="58" t="str">
        <f>DATA_ENTRY!C65</f>
        <v>wed</v>
      </c>
      <c r="G68" s="74">
        <f>DATA_ENTRY!G65</f>
        <v>0</v>
      </c>
      <c r="H68" s="78">
        <f>DATA_ENTRY!H65</f>
        <v>0</v>
      </c>
      <c r="I68" s="81" t="str">
        <f>IF(N68="","",IF(DATA_ENTRY!G65=0,N68*0.5, DATA_ENTRY!G65*N68))</f>
        <v/>
      </c>
      <c r="J68" s="82" t="str">
        <f>IF(N68="","",IF(DATA_ENTRY!H65=0,"", DATA_ENTRY!H65*N68))</f>
        <v/>
      </c>
      <c r="K68" s="43" t="str">
        <f>IF(DATA_ENTRY!I65="","",DATA_ENTRY!I65*0.001)</f>
        <v/>
      </c>
      <c r="L68" s="44" t="str">
        <f>IF(DATA_ENTRY!J65="","",DATA_ENTRY!J65*0.006)</f>
        <v/>
      </c>
      <c r="M68" s="68" t="str">
        <f>IF(DATA_ENTRY!F65="","",(DATA_ENTRY!F65-INT(DATA_ENTRY!F65))*1440)</f>
        <v/>
      </c>
      <c r="N68" s="69" t="str">
        <f>IF(DATA_ENTRY!F65="","",60/(M68*60))</f>
        <v/>
      </c>
      <c r="O68">
        <v>58.5</v>
      </c>
      <c r="Q68" s="123" t="str">
        <f>IF(N68="","",IF(DATA_ENTRY!H65=0,N68*0.5, ""))</f>
        <v/>
      </c>
    </row>
    <row r="69" spans="5:17" x14ac:dyDescent="0.35">
      <c r="E69" s="2" t="str">
        <f t="shared" si="0"/>
        <v/>
      </c>
      <c r="F69" s="58" t="str">
        <f>DATA_ENTRY!C66</f>
        <v>thu</v>
      </c>
      <c r="G69" s="74">
        <f>DATA_ENTRY!G66</f>
        <v>0</v>
      </c>
      <c r="H69" s="78">
        <f>DATA_ENTRY!H66</f>
        <v>0</v>
      </c>
      <c r="I69" s="81" t="str">
        <f>IF(N69="","",IF(DATA_ENTRY!G66=0,N69*0.5, DATA_ENTRY!G66*N69))</f>
        <v/>
      </c>
      <c r="J69" s="82" t="str">
        <f>IF(N69="","",IF(DATA_ENTRY!H66=0,"", DATA_ENTRY!H66*N69))</f>
        <v/>
      </c>
      <c r="K69" s="43" t="str">
        <f>IF(DATA_ENTRY!I66="","",DATA_ENTRY!I66*0.001)</f>
        <v/>
      </c>
      <c r="L69" s="44" t="str">
        <f>IF(DATA_ENTRY!J66="","",DATA_ENTRY!J66*0.006)</f>
        <v/>
      </c>
      <c r="M69" s="68" t="str">
        <f>IF(DATA_ENTRY!F66="","",(DATA_ENTRY!F66-INT(DATA_ENTRY!F66))*1440)</f>
        <v/>
      </c>
      <c r="N69" s="69" t="str">
        <f>IF(DATA_ENTRY!F66="","",60/(M69*60))</f>
        <v/>
      </c>
      <c r="O69">
        <v>59.5</v>
      </c>
      <c r="Q69" s="123" t="str">
        <f>IF(N69="","",IF(DATA_ENTRY!H66=0,N69*0.5, ""))</f>
        <v/>
      </c>
    </row>
    <row r="70" spans="5:17" x14ac:dyDescent="0.35">
      <c r="E70" s="2" t="str">
        <f t="shared" si="0"/>
        <v/>
      </c>
      <c r="F70" s="58" t="str">
        <f>DATA_ENTRY!C67</f>
        <v>fri</v>
      </c>
      <c r="G70" s="74">
        <f>DATA_ENTRY!G67</f>
        <v>0</v>
      </c>
      <c r="H70" s="78">
        <f>DATA_ENTRY!H67</f>
        <v>0</v>
      </c>
      <c r="I70" s="81" t="str">
        <f>IF(N70="","",IF(DATA_ENTRY!G67=0,N70*0.5, DATA_ENTRY!G67*N70))</f>
        <v/>
      </c>
      <c r="J70" s="82" t="str">
        <f>IF(N70="","",IF(DATA_ENTRY!H67=0,"", DATA_ENTRY!H67*N70))</f>
        <v/>
      </c>
      <c r="K70" s="43" t="str">
        <f>IF(DATA_ENTRY!I67="","",DATA_ENTRY!I67*0.001)</f>
        <v/>
      </c>
      <c r="L70" s="44" t="str">
        <f>IF(DATA_ENTRY!J67="","",DATA_ENTRY!J67*0.006)</f>
        <v/>
      </c>
      <c r="M70" s="68" t="str">
        <f>IF(DATA_ENTRY!F67="","",(DATA_ENTRY!F67-INT(DATA_ENTRY!F67))*1440)</f>
        <v/>
      </c>
      <c r="N70" s="69" t="str">
        <f>IF(DATA_ENTRY!F67="","",60/(M70*60))</f>
        <v/>
      </c>
      <c r="O70">
        <v>60.5</v>
      </c>
      <c r="Q70" s="123" t="str">
        <f>IF(N70="","",IF(DATA_ENTRY!H67=0,N70*0.5, ""))</f>
        <v/>
      </c>
    </row>
    <row r="71" spans="5:17" x14ac:dyDescent="0.35">
      <c r="E71" s="2" t="str">
        <f t="shared" si="0"/>
        <v/>
      </c>
      <c r="F71" s="58" t="str">
        <f>DATA_ENTRY!C68</f>
        <v>sat</v>
      </c>
      <c r="G71" s="74">
        <f>DATA_ENTRY!G68</f>
        <v>0</v>
      </c>
      <c r="H71" s="78">
        <f>DATA_ENTRY!H68</f>
        <v>0</v>
      </c>
      <c r="I71" s="81" t="str">
        <f>IF(N71="","",IF(DATA_ENTRY!G68=0,N71*0.5, DATA_ENTRY!G68*N71))</f>
        <v/>
      </c>
      <c r="J71" s="82" t="str">
        <f>IF(N71="","",IF(DATA_ENTRY!H68=0,"", DATA_ENTRY!H68*N71))</f>
        <v/>
      </c>
      <c r="K71" s="43" t="str">
        <f>IF(DATA_ENTRY!I68="","",DATA_ENTRY!I68*0.001)</f>
        <v/>
      </c>
      <c r="L71" s="44" t="str">
        <f>IF(DATA_ENTRY!J68="","",DATA_ENTRY!J68*0.006)</f>
        <v/>
      </c>
      <c r="M71" s="68" t="str">
        <f>IF(DATA_ENTRY!F68="","",(DATA_ENTRY!F68-INT(DATA_ENTRY!F68))*1440)</f>
        <v/>
      </c>
      <c r="N71" s="69" t="str">
        <f>IF(DATA_ENTRY!F68="","",60/(M71*60))</f>
        <v/>
      </c>
      <c r="O71">
        <v>61.5</v>
      </c>
      <c r="Q71" s="123" t="str">
        <f>IF(N71="","",IF(DATA_ENTRY!H68=0,N71*0.5, ""))</f>
        <v/>
      </c>
    </row>
    <row r="72" spans="5:17" x14ac:dyDescent="0.35">
      <c r="E72" s="2" t="str">
        <f t="shared" si="0"/>
        <v/>
      </c>
      <c r="F72" s="56" t="str">
        <f>DATA_ENTRY!C69</f>
        <v>sun</v>
      </c>
      <c r="G72" s="46">
        <f>DATA_ENTRY!G69</f>
        <v>0</v>
      </c>
      <c r="H72" s="66">
        <f>DATA_ENTRY!H69</f>
        <v>0</v>
      </c>
      <c r="I72" s="63" t="str">
        <f>IF(N72="","",IF(DATA_ENTRY!G69=0,N72*0.5, DATA_ENTRY!G69*N72))</f>
        <v/>
      </c>
      <c r="J72" s="72" t="str">
        <f>IF(N72="","",IF(DATA_ENTRY!H69=0,"", DATA_ENTRY!H69*N72))</f>
        <v/>
      </c>
      <c r="K72" s="47" t="str">
        <f>IF(DATA_ENTRY!I69="","",DATA_ENTRY!I69*0.001)</f>
        <v/>
      </c>
      <c r="L72" s="48" t="str">
        <f>IF(DATA_ENTRY!J69="","",DATA_ENTRY!J69*0.006)</f>
        <v/>
      </c>
      <c r="M72" s="49" t="str">
        <f>IF(DATA_ENTRY!F69="","",(DATA_ENTRY!F69-INT(DATA_ENTRY!F69))*1440)</f>
        <v/>
      </c>
      <c r="N72" s="57" t="str">
        <f>IF(DATA_ENTRY!F69="","",60/(M72*60))</f>
        <v/>
      </c>
      <c r="O72">
        <v>62.5</v>
      </c>
      <c r="Q72" s="123" t="str">
        <f>IF(N72="","",IF(DATA_ENTRY!H69=0,N72*0.5, ""))</f>
        <v/>
      </c>
    </row>
    <row r="73" spans="5:17" x14ac:dyDescent="0.35">
      <c r="E73" s="2" t="str">
        <f t="shared" si="0"/>
        <v/>
      </c>
      <c r="F73" s="58" t="str">
        <f>DATA_ENTRY!C70</f>
        <v>mon</v>
      </c>
      <c r="G73" s="74">
        <f>DATA_ENTRY!G70</f>
        <v>0</v>
      </c>
      <c r="H73" s="78">
        <f>DATA_ENTRY!H70</f>
        <v>0</v>
      </c>
      <c r="I73" s="81" t="str">
        <f>IF(N73="","",IF(DATA_ENTRY!G70=0,N73*0.5, DATA_ENTRY!G70*N73))</f>
        <v/>
      </c>
      <c r="J73" s="82" t="str">
        <f>IF(N73="","",IF(DATA_ENTRY!H70=0,"", DATA_ENTRY!H70*N73))</f>
        <v/>
      </c>
      <c r="K73" s="43" t="str">
        <f>IF(DATA_ENTRY!I70="","",DATA_ENTRY!I70*0.001)</f>
        <v/>
      </c>
      <c r="L73" s="44" t="str">
        <f>IF(DATA_ENTRY!J70="","",DATA_ENTRY!J70*0.006)</f>
        <v/>
      </c>
      <c r="M73" s="68" t="str">
        <f>IF(DATA_ENTRY!F70="","",(DATA_ENTRY!F70-INT(DATA_ENTRY!F70))*1440)</f>
        <v/>
      </c>
      <c r="N73" s="69" t="str">
        <f>IF(DATA_ENTRY!F70="","",60/(M73*60))</f>
        <v/>
      </c>
      <c r="O73">
        <v>63.5</v>
      </c>
      <c r="Q73" s="123" t="str">
        <f>IF(N73="","",IF(DATA_ENTRY!H70=0,N73*0.5, ""))</f>
        <v/>
      </c>
    </row>
    <row r="74" spans="5:17" x14ac:dyDescent="0.35">
      <c r="E74" s="2" t="str">
        <f t="shared" ref="E74:E137" si="1">IF(C74="","",IF(C74=0,B74*0.5, C74/B74))</f>
        <v/>
      </c>
      <c r="F74" s="58" t="str">
        <f>DATA_ENTRY!C71</f>
        <v>tue</v>
      </c>
      <c r="G74" s="74">
        <f>DATA_ENTRY!G71</f>
        <v>0</v>
      </c>
      <c r="H74" s="78">
        <f>DATA_ENTRY!H71</f>
        <v>0</v>
      </c>
      <c r="I74" s="81" t="str">
        <f>IF(N74="","",IF(DATA_ENTRY!G71=0,N74*0.5, DATA_ENTRY!G71*N74))</f>
        <v/>
      </c>
      <c r="J74" s="82" t="str">
        <f>IF(N74="","",IF(DATA_ENTRY!H71=0,"", DATA_ENTRY!H71*N74))</f>
        <v/>
      </c>
      <c r="K74" s="43" t="str">
        <f>IF(DATA_ENTRY!I71="","",DATA_ENTRY!I71*0.001)</f>
        <v/>
      </c>
      <c r="L74" s="44" t="str">
        <f>IF(DATA_ENTRY!J71="","",DATA_ENTRY!J71*0.006)</f>
        <v/>
      </c>
      <c r="M74" s="68" t="str">
        <f>IF(DATA_ENTRY!F71="","",(DATA_ENTRY!F71-INT(DATA_ENTRY!F71))*1440)</f>
        <v/>
      </c>
      <c r="N74" s="69" t="str">
        <f>IF(DATA_ENTRY!F71="","",60/(M74*60))</f>
        <v/>
      </c>
      <c r="O74">
        <v>64.5</v>
      </c>
      <c r="Q74" s="123" t="str">
        <f>IF(N74="","",IF(DATA_ENTRY!H71=0,N74*0.5, ""))</f>
        <v/>
      </c>
    </row>
    <row r="75" spans="5:17" x14ac:dyDescent="0.35">
      <c r="E75" s="2" t="str">
        <f t="shared" si="1"/>
        <v/>
      </c>
      <c r="F75" s="58" t="str">
        <f>DATA_ENTRY!C72</f>
        <v>wed</v>
      </c>
      <c r="G75" s="74">
        <f>DATA_ENTRY!G72</f>
        <v>0</v>
      </c>
      <c r="H75" s="78">
        <f>DATA_ENTRY!H72</f>
        <v>0</v>
      </c>
      <c r="I75" s="81" t="str">
        <f>IF(N75="","",IF(DATA_ENTRY!G72=0,N75*0.5, DATA_ENTRY!G72*N75))</f>
        <v/>
      </c>
      <c r="J75" s="82" t="str">
        <f>IF(N75="","",IF(DATA_ENTRY!H72=0,"", DATA_ENTRY!H72*N75))</f>
        <v/>
      </c>
      <c r="K75" s="43" t="str">
        <f>IF(DATA_ENTRY!I72="","",DATA_ENTRY!I72*0.001)</f>
        <v/>
      </c>
      <c r="L75" s="44" t="str">
        <f>IF(DATA_ENTRY!J72="","",DATA_ENTRY!J72*0.006)</f>
        <v/>
      </c>
      <c r="M75" s="68" t="str">
        <f>IF(DATA_ENTRY!F72="","",(DATA_ENTRY!F72-INT(DATA_ENTRY!F72))*1440)</f>
        <v/>
      </c>
      <c r="N75" s="69" t="str">
        <f>IF(DATA_ENTRY!F72="","",60/(M75*60))</f>
        <v/>
      </c>
      <c r="O75">
        <v>65.5</v>
      </c>
      <c r="Q75" s="123" t="str">
        <f>IF(N75="","",IF(DATA_ENTRY!H72=0,N75*0.5, ""))</f>
        <v/>
      </c>
    </row>
    <row r="76" spans="5:17" x14ac:dyDescent="0.35">
      <c r="E76" s="2" t="str">
        <f t="shared" si="1"/>
        <v/>
      </c>
      <c r="F76" s="58" t="str">
        <f>DATA_ENTRY!C73</f>
        <v>thu</v>
      </c>
      <c r="G76" s="74">
        <f>DATA_ENTRY!G73</f>
        <v>0</v>
      </c>
      <c r="H76" s="78">
        <f>DATA_ENTRY!H73</f>
        <v>0</v>
      </c>
      <c r="I76" s="81" t="str">
        <f>IF(N76="","",IF(DATA_ENTRY!G73=0,N76*0.5, DATA_ENTRY!G73*N76))</f>
        <v/>
      </c>
      <c r="J76" s="82" t="str">
        <f>IF(N76="","",IF(DATA_ENTRY!H73=0,"", DATA_ENTRY!H73*N76))</f>
        <v/>
      </c>
      <c r="K76" s="43" t="str">
        <f>IF(DATA_ENTRY!I73="","",DATA_ENTRY!I73*0.001)</f>
        <v/>
      </c>
      <c r="L76" s="44" t="str">
        <f>IF(DATA_ENTRY!J73="","",DATA_ENTRY!J73*0.006)</f>
        <v/>
      </c>
      <c r="M76" s="68" t="str">
        <f>IF(DATA_ENTRY!F73="","",(DATA_ENTRY!F73-INT(DATA_ENTRY!F73))*1440)</f>
        <v/>
      </c>
      <c r="N76" s="69" t="str">
        <f>IF(DATA_ENTRY!F73="","",60/(M76*60))</f>
        <v/>
      </c>
      <c r="O76">
        <v>66.5</v>
      </c>
      <c r="Q76" s="123" t="str">
        <f>IF(N76="","",IF(DATA_ENTRY!H73=0,N76*0.5, ""))</f>
        <v/>
      </c>
    </row>
    <row r="77" spans="5:17" x14ac:dyDescent="0.35">
      <c r="E77" s="2" t="str">
        <f t="shared" si="1"/>
        <v/>
      </c>
      <c r="F77" s="58" t="str">
        <f>DATA_ENTRY!C74</f>
        <v>fri</v>
      </c>
      <c r="G77" s="74">
        <f>DATA_ENTRY!G74</f>
        <v>0</v>
      </c>
      <c r="H77" s="78">
        <f>DATA_ENTRY!H74</f>
        <v>0</v>
      </c>
      <c r="I77" s="81" t="str">
        <f>IF(N77="","",IF(DATA_ENTRY!G74=0,N77*0.5, DATA_ENTRY!G74*N77))</f>
        <v/>
      </c>
      <c r="J77" s="82" t="str">
        <f>IF(N77="","",IF(DATA_ENTRY!H74=0,"", DATA_ENTRY!H74*N77))</f>
        <v/>
      </c>
      <c r="K77" s="43" t="str">
        <f>IF(DATA_ENTRY!I74="","",DATA_ENTRY!I74*0.001)</f>
        <v/>
      </c>
      <c r="L77" s="44" t="str">
        <f>IF(DATA_ENTRY!J74="","",DATA_ENTRY!J74*0.006)</f>
        <v/>
      </c>
      <c r="M77" s="68" t="str">
        <f>IF(DATA_ENTRY!F74="","",(DATA_ENTRY!F74-INT(DATA_ENTRY!F74))*1440)</f>
        <v/>
      </c>
      <c r="N77" s="69" t="str">
        <f>IF(DATA_ENTRY!F74="","",60/(M77*60))</f>
        <v/>
      </c>
      <c r="O77">
        <v>67.5</v>
      </c>
      <c r="Q77" s="123" t="str">
        <f>IF(N77="","",IF(DATA_ENTRY!H74=0,N77*0.5, ""))</f>
        <v/>
      </c>
    </row>
    <row r="78" spans="5:17" x14ac:dyDescent="0.35">
      <c r="E78" s="2" t="str">
        <f t="shared" si="1"/>
        <v/>
      </c>
      <c r="F78" s="58" t="str">
        <f>DATA_ENTRY!C75</f>
        <v>sat</v>
      </c>
      <c r="G78" s="74">
        <f>DATA_ENTRY!G75</f>
        <v>0</v>
      </c>
      <c r="H78" s="78">
        <f>DATA_ENTRY!H75</f>
        <v>0</v>
      </c>
      <c r="I78" s="81" t="str">
        <f>IF(N78="","",IF(DATA_ENTRY!G75=0,N78*0.5, DATA_ENTRY!G75*N78))</f>
        <v/>
      </c>
      <c r="J78" s="82" t="str">
        <f>IF(N78="","",IF(DATA_ENTRY!H75=0,"", DATA_ENTRY!H75*N78))</f>
        <v/>
      </c>
      <c r="K78" s="43" t="str">
        <f>IF(DATA_ENTRY!I75="","",DATA_ENTRY!I75*0.001)</f>
        <v/>
      </c>
      <c r="L78" s="44" t="str">
        <f>IF(DATA_ENTRY!J75="","",DATA_ENTRY!J75*0.006)</f>
        <v/>
      </c>
      <c r="M78" s="68" t="str">
        <f>IF(DATA_ENTRY!F75="","",(DATA_ENTRY!F75-INT(DATA_ENTRY!F75))*1440)</f>
        <v/>
      </c>
      <c r="N78" s="69" t="str">
        <f>IF(DATA_ENTRY!F75="","",60/(M78*60))</f>
        <v/>
      </c>
      <c r="O78">
        <v>68.5</v>
      </c>
      <c r="Q78" s="123" t="str">
        <f>IF(N78="","",IF(DATA_ENTRY!H75=0,N78*0.5, ""))</f>
        <v/>
      </c>
    </row>
    <row r="79" spans="5:17" x14ac:dyDescent="0.35">
      <c r="E79" s="2" t="str">
        <f t="shared" si="1"/>
        <v/>
      </c>
      <c r="F79" s="56" t="str">
        <f>DATA_ENTRY!C76</f>
        <v>sun</v>
      </c>
      <c r="G79" s="46">
        <f>DATA_ENTRY!G76</f>
        <v>0</v>
      </c>
      <c r="H79" s="66">
        <f>DATA_ENTRY!H76</f>
        <v>0</v>
      </c>
      <c r="I79" s="63" t="str">
        <f>IF(N79="","",IF(DATA_ENTRY!G76=0,N79*0.5, DATA_ENTRY!G76*N79))</f>
        <v/>
      </c>
      <c r="J79" s="72" t="str">
        <f>IF(N79="","",IF(DATA_ENTRY!H76=0,"", DATA_ENTRY!H76*N79))</f>
        <v/>
      </c>
      <c r="K79" s="47" t="str">
        <f>IF(DATA_ENTRY!I76="","",DATA_ENTRY!I76*0.001)</f>
        <v/>
      </c>
      <c r="L79" s="48" t="str">
        <f>IF(DATA_ENTRY!J76="","",DATA_ENTRY!J76*0.006)</f>
        <v/>
      </c>
      <c r="M79" s="49" t="str">
        <f>IF(DATA_ENTRY!F76="","",(DATA_ENTRY!F76-INT(DATA_ENTRY!F76))*1440)</f>
        <v/>
      </c>
      <c r="N79" s="57" t="str">
        <f>IF(DATA_ENTRY!F76="","",60/(M79*60))</f>
        <v/>
      </c>
      <c r="O79">
        <v>69.5</v>
      </c>
      <c r="Q79" s="123" t="str">
        <f>IF(N79="","",IF(DATA_ENTRY!H76=0,N79*0.5, ""))</f>
        <v/>
      </c>
    </row>
    <row r="80" spans="5:17" x14ac:dyDescent="0.35">
      <c r="E80" s="2" t="str">
        <f t="shared" si="1"/>
        <v/>
      </c>
      <c r="F80" s="58" t="str">
        <f>DATA_ENTRY!C77</f>
        <v>mon</v>
      </c>
      <c r="G80" s="74">
        <f>DATA_ENTRY!G77</f>
        <v>0</v>
      </c>
      <c r="H80" s="78">
        <f>DATA_ENTRY!H77</f>
        <v>0</v>
      </c>
      <c r="I80" s="81" t="str">
        <f>IF(N80="","",IF(DATA_ENTRY!G77=0,N80*0.5, DATA_ENTRY!G77*N80))</f>
        <v/>
      </c>
      <c r="J80" s="82" t="str">
        <f>IF(N80="","",IF(DATA_ENTRY!H77=0,"", DATA_ENTRY!H77*N80))</f>
        <v/>
      </c>
      <c r="K80" s="43" t="str">
        <f>IF(DATA_ENTRY!I77="","",DATA_ENTRY!I77*0.001)</f>
        <v/>
      </c>
      <c r="L80" s="44" t="str">
        <f>IF(DATA_ENTRY!J77="","",DATA_ENTRY!J77*0.006)</f>
        <v/>
      </c>
      <c r="M80" s="68" t="str">
        <f>IF(DATA_ENTRY!F77="","",(DATA_ENTRY!F77-INT(DATA_ENTRY!F77))*1440)</f>
        <v/>
      </c>
      <c r="N80" s="69" t="str">
        <f>IF(DATA_ENTRY!F77="","",60/(M80*60))</f>
        <v/>
      </c>
      <c r="O80">
        <v>70.5</v>
      </c>
      <c r="Q80" s="123" t="str">
        <f>IF(N80="","",IF(DATA_ENTRY!H77=0,N80*0.5, ""))</f>
        <v/>
      </c>
    </row>
    <row r="81" spans="5:17" x14ac:dyDescent="0.35">
      <c r="E81" s="2" t="str">
        <f t="shared" si="1"/>
        <v/>
      </c>
      <c r="F81" s="58" t="str">
        <f>DATA_ENTRY!C78</f>
        <v>tue</v>
      </c>
      <c r="G81" s="74">
        <f>DATA_ENTRY!G78</f>
        <v>0</v>
      </c>
      <c r="H81" s="78">
        <f>DATA_ENTRY!H78</f>
        <v>0</v>
      </c>
      <c r="I81" s="81" t="str">
        <f>IF(N81="","",IF(DATA_ENTRY!G78=0,N81*0.5, DATA_ENTRY!G78*N81))</f>
        <v/>
      </c>
      <c r="J81" s="82" t="str">
        <f>IF(N81="","",IF(DATA_ENTRY!H78=0,"", DATA_ENTRY!H78*N81))</f>
        <v/>
      </c>
      <c r="K81" s="43" t="str">
        <f>IF(DATA_ENTRY!I78="","",DATA_ENTRY!I78*0.001)</f>
        <v/>
      </c>
      <c r="L81" s="44" t="str">
        <f>IF(DATA_ENTRY!J78="","",DATA_ENTRY!J78*0.006)</f>
        <v/>
      </c>
      <c r="M81" s="68" t="str">
        <f>IF(DATA_ENTRY!F78="","",(DATA_ENTRY!F78-INT(DATA_ENTRY!F78))*1440)</f>
        <v/>
      </c>
      <c r="N81" s="69" t="str">
        <f>IF(DATA_ENTRY!F78="","",60/(M81*60))</f>
        <v/>
      </c>
      <c r="O81">
        <v>71.5</v>
      </c>
      <c r="Q81" s="123" t="str">
        <f>IF(N81="","",IF(DATA_ENTRY!H78=0,N81*0.5, ""))</f>
        <v/>
      </c>
    </row>
    <row r="82" spans="5:17" x14ac:dyDescent="0.35">
      <c r="E82" s="2" t="str">
        <f t="shared" si="1"/>
        <v/>
      </c>
      <c r="F82" s="58" t="str">
        <f>DATA_ENTRY!C79</f>
        <v>wed</v>
      </c>
      <c r="G82" s="74">
        <f>DATA_ENTRY!G79</f>
        <v>0</v>
      </c>
      <c r="H82" s="78">
        <f>DATA_ENTRY!H79</f>
        <v>0</v>
      </c>
      <c r="I82" s="81" t="str">
        <f>IF(N82="","",IF(DATA_ENTRY!G79=0,N82*0.5, DATA_ENTRY!G79*N82))</f>
        <v/>
      </c>
      <c r="J82" s="82" t="str">
        <f>IF(N82="","",IF(DATA_ENTRY!H79=0,"", DATA_ENTRY!H79*N82))</f>
        <v/>
      </c>
      <c r="K82" s="43" t="str">
        <f>IF(DATA_ENTRY!I79="","",DATA_ENTRY!I79*0.001)</f>
        <v/>
      </c>
      <c r="L82" s="44" t="str">
        <f>IF(DATA_ENTRY!J79="","",DATA_ENTRY!J79*0.006)</f>
        <v/>
      </c>
      <c r="M82" s="68" t="str">
        <f>IF(DATA_ENTRY!F79="","",(DATA_ENTRY!F79-INT(DATA_ENTRY!F79))*1440)</f>
        <v/>
      </c>
      <c r="N82" s="69" t="str">
        <f>IF(DATA_ENTRY!F79="","",60/(M82*60))</f>
        <v/>
      </c>
      <c r="O82">
        <v>72.5</v>
      </c>
      <c r="Q82" s="123" t="str">
        <f>IF(N82="","",IF(DATA_ENTRY!H79=0,N82*0.5, ""))</f>
        <v/>
      </c>
    </row>
    <row r="83" spans="5:17" x14ac:dyDescent="0.35">
      <c r="E83" s="2" t="str">
        <f t="shared" si="1"/>
        <v/>
      </c>
      <c r="F83" s="58" t="str">
        <f>DATA_ENTRY!C80</f>
        <v>thu</v>
      </c>
      <c r="G83" s="74">
        <f>DATA_ENTRY!G80</f>
        <v>0</v>
      </c>
      <c r="H83" s="78">
        <f>DATA_ENTRY!H80</f>
        <v>0</v>
      </c>
      <c r="I83" s="81" t="str">
        <f>IF(N83="","",IF(DATA_ENTRY!G80=0,N83*0.5, DATA_ENTRY!G80*N83))</f>
        <v/>
      </c>
      <c r="J83" s="82" t="str">
        <f>IF(N83="","",IF(DATA_ENTRY!H80=0,"", DATA_ENTRY!H80*N83))</f>
        <v/>
      </c>
      <c r="K83" s="43" t="str">
        <f>IF(DATA_ENTRY!I80="","",DATA_ENTRY!I80*0.001)</f>
        <v/>
      </c>
      <c r="L83" s="44" t="str">
        <f>IF(DATA_ENTRY!J80="","",DATA_ENTRY!J80*0.006)</f>
        <v/>
      </c>
      <c r="M83" s="68" t="str">
        <f>IF(DATA_ENTRY!F80="","",(DATA_ENTRY!F80-INT(DATA_ENTRY!F80))*1440)</f>
        <v/>
      </c>
      <c r="N83" s="69" t="str">
        <f>IF(DATA_ENTRY!F80="","",60/(M83*60))</f>
        <v/>
      </c>
      <c r="O83">
        <v>73.5</v>
      </c>
      <c r="Q83" s="123" t="str">
        <f>IF(N83="","",IF(DATA_ENTRY!H80=0,N83*0.5, ""))</f>
        <v/>
      </c>
    </row>
    <row r="84" spans="5:17" x14ac:dyDescent="0.35">
      <c r="E84" s="2" t="str">
        <f t="shared" si="1"/>
        <v/>
      </c>
      <c r="F84" s="58" t="str">
        <f>DATA_ENTRY!C81</f>
        <v>fri</v>
      </c>
      <c r="G84" s="74">
        <f>DATA_ENTRY!G81</f>
        <v>0</v>
      </c>
      <c r="H84" s="78">
        <f>DATA_ENTRY!H81</f>
        <v>0</v>
      </c>
      <c r="I84" s="81" t="str">
        <f>IF(N84="","",IF(DATA_ENTRY!G81=0,N84*0.5, DATA_ENTRY!G81*N84))</f>
        <v/>
      </c>
      <c r="J84" s="82" t="str">
        <f>IF(N84="","",IF(DATA_ENTRY!H81=0,"", DATA_ENTRY!H81*N84))</f>
        <v/>
      </c>
      <c r="K84" s="43" t="str">
        <f>IF(DATA_ENTRY!I81="","",DATA_ENTRY!I81*0.001)</f>
        <v/>
      </c>
      <c r="L84" s="44" t="str">
        <f>IF(DATA_ENTRY!J81="","",DATA_ENTRY!J81*0.006)</f>
        <v/>
      </c>
      <c r="M84" s="68" t="str">
        <f>IF(DATA_ENTRY!F81="","",(DATA_ENTRY!F81-INT(DATA_ENTRY!F81))*1440)</f>
        <v/>
      </c>
      <c r="N84" s="69" t="str">
        <f>IF(DATA_ENTRY!F81="","",60/(M84*60))</f>
        <v/>
      </c>
      <c r="O84">
        <v>74.5</v>
      </c>
      <c r="Q84" s="123" t="str">
        <f>IF(N84="","",IF(DATA_ENTRY!H81=0,N84*0.5, ""))</f>
        <v/>
      </c>
    </row>
    <row r="85" spans="5:17" x14ac:dyDescent="0.35">
      <c r="E85" s="2" t="str">
        <f t="shared" si="1"/>
        <v/>
      </c>
      <c r="F85" s="58" t="str">
        <f>DATA_ENTRY!C82</f>
        <v>sat</v>
      </c>
      <c r="G85" s="74">
        <f>DATA_ENTRY!G82</f>
        <v>0</v>
      </c>
      <c r="H85" s="78">
        <f>DATA_ENTRY!H82</f>
        <v>0</v>
      </c>
      <c r="I85" s="81" t="str">
        <f>IF(N85="","",IF(DATA_ENTRY!G82=0,N85*0.5, DATA_ENTRY!G82*N85))</f>
        <v/>
      </c>
      <c r="J85" s="82" t="str">
        <f>IF(N85="","",IF(DATA_ENTRY!H82=0,"", DATA_ENTRY!H82*N85))</f>
        <v/>
      </c>
      <c r="K85" s="43" t="str">
        <f>IF(DATA_ENTRY!I82="","",DATA_ENTRY!I82*0.001)</f>
        <v/>
      </c>
      <c r="L85" s="44" t="str">
        <f>IF(DATA_ENTRY!J82="","",DATA_ENTRY!J82*0.006)</f>
        <v/>
      </c>
      <c r="M85" s="68" t="str">
        <f>IF(DATA_ENTRY!F82="","",(DATA_ENTRY!F82-INT(DATA_ENTRY!F82))*1440)</f>
        <v/>
      </c>
      <c r="N85" s="69" t="str">
        <f>IF(DATA_ENTRY!F82="","",60/(M85*60))</f>
        <v/>
      </c>
      <c r="O85">
        <v>75.5</v>
      </c>
      <c r="Q85" s="123" t="str">
        <f>IF(N85="","",IF(DATA_ENTRY!H82=0,N85*0.5, ""))</f>
        <v/>
      </c>
    </row>
    <row r="86" spans="5:17" x14ac:dyDescent="0.35">
      <c r="E86" s="2" t="str">
        <f t="shared" si="1"/>
        <v/>
      </c>
      <c r="F86" s="56" t="str">
        <f>DATA_ENTRY!C83</f>
        <v>sun</v>
      </c>
      <c r="G86" s="46">
        <f>DATA_ENTRY!G83</f>
        <v>0</v>
      </c>
      <c r="H86" s="66">
        <f>DATA_ENTRY!H83</f>
        <v>0</v>
      </c>
      <c r="I86" s="63" t="str">
        <f>IF(N86="","",IF(DATA_ENTRY!G83=0,N86*0.5, DATA_ENTRY!G83*N86))</f>
        <v/>
      </c>
      <c r="J86" s="72" t="str">
        <f>IF(N86="","",IF(DATA_ENTRY!H83=0,"", DATA_ENTRY!H83*N86))</f>
        <v/>
      </c>
      <c r="K86" s="47" t="str">
        <f>IF(DATA_ENTRY!I83="","",DATA_ENTRY!I83*0.001)</f>
        <v/>
      </c>
      <c r="L86" s="48" t="str">
        <f>IF(DATA_ENTRY!J83="","",DATA_ENTRY!J83*0.006)</f>
        <v/>
      </c>
      <c r="M86" s="49" t="str">
        <f>IF(DATA_ENTRY!F83="","",(DATA_ENTRY!F83-INT(DATA_ENTRY!F83))*1440)</f>
        <v/>
      </c>
      <c r="N86" s="57" t="str">
        <f>IF(DATA_ENTRY!F83="","",60/(M86*60))</f>
        <v/>
      </c>
      <c r="O86">
        <v>76.5</v>
      </c>
      <c r="Q86" s="123" t="str">
        <f>IF(N86="","",IF(DATA_ENTRY!H83=0,N86*0.5, ""))</f>
        <v/>
      </c>
    </row>
    <row r="87" spans="5:17" x14ac:dyDescent="0.35">
      <c r="E87" s="2" t="str">
        <f t="shared" si="1"/>
        <v/>
      </c>
      <c r="F87" s="58" t="str">
        <f>DATA_ENTRY!C84</f>
        <v>mon</v>
      </c>
      <c r="G87" s="74">
        <f>DATA_ENTRY!G84</f>
        <v>0</v>
      </c>
      <c r="H87" s="78">
        <f>DATA_ENTRY!H84</f>
        <v>0</v>
      </c>
      <c r="I87" s="81" t="str">
        <f>IF(N87="","",IF(DATA_ENTRY!G84=0,N87*0.5, DATA_ENTRY!G84*N87))</f>
        <v/>
      </c>
      <c r="J87" s="82" t="str">
        <f>IF(N87="","",IF(DATA_ENTRY!H84=0,"", DATA_ENTRY!H84*N87))</f>
        <v/>
      </c>
      <c r="K87" s="43" t="str">
        <f>IF(DATA_ENTRY!I84="","",DATA_ENTRY!I84*0.001)</f>
        <v/>
      </c>
      <c r="L87" s="44" t="str">
        <f>IF(DATA_ENTRY!J84="","",DATA_ENTRY!J84*0.006)</f>
        <v/>
      </c>
      <c r="M87" s="68" t="str">
        <f>IF(DATA_ENTRY!F84="","",(DATA_ENTRY!F84-INT(DATA_ENTRY!F84))*1440)</f>
        <v/>
      </c>
      <c r="N87" s="69" t="str">
        <f>IF(DATA_ENTRY!F84="","",60/(M87*60))</f>
        <v/>
      </c>
      <c r="O87">
        <v>77.5</v>
      </c>
      <c r="Q87" s="123" t="str">
        <f>IF(N87="","",IF(DATA_ENTRY!H84=0,N87*0.5, ""))</f>
        <v/>
      </c>
    </row>
    <row r="88" spans="5:17" x14ac:dyDescent="0.35">
      <c r="E88" s="2" t="str">
        <f t="shared" si="1"/>
        <v/>
      </c>
      <c r="F88" s="58" t="str">
        <f>DATA_ENTRY!C85</f>
        <v>tue</v>
      </c>
      <c r="G88" s="74">
        <f>DATA_ENTRY!G85</f>
        <v>0</v>
      </c>
      <c r="H88" s="78">
        <f>DATA_ENTRY!H85</f>
        <v>0</v>
      </c>
      <c r="I88" s="81" t="str">
        <f>IF(N88="","",IF(DATA_ENTRY!G85=0,N88*0.5, DATA_ENTRY!G85*N88))</f>
        <v/>
      </c>
      <c r="J88" s="82" t="str">
        <f>IF(N88="","",IF(DATA_ENTRY!H85=0,"", DATA_ENTRY!H85*N88))</f>
        <v/>
      </c>
      <c r="K88" s="43" t="str">
        <f>IF(DATA_ENTRY!I85="","",DATA_ENTRY!I85*0.001)</f>
        <v/>
      </c>
      <c r="L88" s="44" t="str">
        <f>IF(DATA_ENTRY!J85="","",DATA_ENTRY!J85*0.006)</f>
        <v/>
      </c>
      <c r="M88" s="68" t="str">
        <f>IF(DATA_ENTRY!F85="","",(DATA_ENTRY!F85-INT(DATA_ENTRY!F85))*1440)</f>
        <v/>
      </c>
      <c r="N88" s="69" t="str">
        <f>IF(DATA_ENTRY!F85="","",60/(M88*60))</f>
        <v/>
      </c>
      <c r="O88">
        <v>78.5</v>
      </c>
      <c r="Q88" s="123" t="str">
        <f>IF(N88="","",IF(DATA_ENTRY!H85=0,N88*0.5, ""))</f>
        <v/>
      </c>
    </row>
    <row r="89" spans="5:17" x14ac:dyDescent="0.35">
      <c r="E89" s="2" t="str">
        <f t="shared" si="1"/>
        <v/>
      </c>
      <c r="F89" s="58" t="str">
        <f>DATA_ENTRY!C86</f>
        <v>wed</v>
      </c>
      <c r="G89" s="74">
        <f>DATA_ENTRY!G86</f>
        <v>0</v>
      </c>
      <c r="H89" s="78">
        <f>DATA_ENTRY!H86</f>
        <v>0</v>
      </c>
      <c r="I89" s="81" t="str">
        <f>IF(N89="","",IF(DATA_ENTRY!G86=0,N89*0.5, DATA_ENTRY!G86*N89))</f>
        <v/>
      </c>
      <c r="J89" s="82" t="str">
        <f>IF(N89="","",IF(DATA_ENTRY!H86=0,"", DATA_ENTRY!H86*N89))</f>
        <v/>
      </c>
      <c r="K89" s="43" t="str">
        <f>IF(DATA_ENTRY!I86="","",DATA_ENTRY!I86*0.001)</f>
        <v/>
      </c>
      <c r="L89" s="44" t="str">
        <f>IF(DATA_ENTRY!J86="","",DATA_ENTRY!J86*0.006)</f>
        <v/>
      </c>
      <c r="M89" s="68" t="str">
        <f>IF(DATA_ENTRY!F86="","",(DATA_ENTRY!F86-INT(DATA_ENTRY!F86))*1440)</f>
        <v/>
      </c>
      <c r="N89" s="69" t="str">
        <f>IF(DATA_ENTRY!F86="","",60/(M89*60))</f>
        <v/>
      </c>
      <c r="O89">
        <v>79.5</v>
      </c>
      <c r="Q89" s="123" t="str">
        <f>IF(N89="","",IF(DATA_ENTRY!H86=0,N89*0.5, ""))</f>
        <v/>
      </c>
    </row>
    <row r="90" spans="5:17" x14ac:dyDescent="0.35">
      <c r="E90" s="2" t="str">
        <f t="shared" si="1"/>
        <v/>
      </c>
      <c r="F90" s="58" t="str">
        <f>DATA_ENTRY!C87</f>
        <v>thu</v>
      </c>
      <c r="G90" s="74">
        <f>DATA_ENTRY!G87</f>
        <v>0</v>
      </c>
      <c r="H90" s="78">
        <f>DATA_ENTRY!H87</f>
        <v>0</v>
      </c>
      <c r="I90" s="81" t="str">
        <f>IF(N90="","",IF(DATA_ENTRY!G87=0,N90*0.5, DATA_ENTRY!G87*N90))</f>
        <v/>
      </c>
      <c r="J90" s="82" t="str">
        <f>IF(N90="","",IF(DATA_ENTRY!H87=0,"", DATA_ENTRY!H87*N90))</f>
        <v/>
      </c>
      <c r="K90" s="43" t="str">
        <f>IF(DATA_ENTRY!I87="","",DATA_ENTRY!I87*0.001)</f>
        <v/>
      </c>
      <c r="L90" s="44" t="str">
        <f>IF(DATA_ENTRY!J87="","",DATA_ENTRY!J87*0.006)</f>
        <v/>
      </c>
      <c r="M90" s="68" t="str">
        <f>IF(DATA_ENTRY!F87="","",(DATA_ENTRY!F87-INT(DATA_ENTRY!F87))*1440)</f>
        <v/>
      </c>
      <c r="N90" s="69" t="str">
        <f>IF(DATA_ENTRY!F87="","",60/(M90*60))</f>
        <v/>
      </c>
      <c r="O90">
        <v>80.5</v>
      </c>
      <c r="Q90" s="123" t="str">
        <f>IF(N90="","",IF(DATA_ENTRY!H87=0,N90*0.5, ""))</f>
        <v/>
      </c>
    </row>
    <row r="91" spans="5:17" x14ac:dyDescent="0.35">
      <c r="E91" s="2" t="str">
        <f t="shared" si="1"/>
        <v/>
      </c>
      <c r="F91" s="58" t="str">
        <f>DATA_ENTRY!C88</f>
        <v>fri</v>
      </c>
      <c r="G91" s="74">
        <f>DATA_ENTRY!G88</f>
        <v>0</v>
      </c>
      <c r="H91" s="78">
        <f>DATA_ENTRY!H88</f>
        <v>0</v>
      </c>
      <c r="I91" s="81" t="str">
        <f>IF(N91="","",IF(DATA_ENTRY!G88=0,N91*0.5, DATA_ENTRY!G88*N91))</f>
        <v/>
      </c>
      <c r="J91" s="82" t="str">
        <f>IF(N91="","",IF(DATA_ENTRY!H88=0,"", DATA_ENTRY!H88*N91))</f>
        <v/>
      </c>
      <c r="K91" s="43" t="str">
        <f>IF(DATA_ENTRY!I88="","",DATA_ENTRY!I88*0.001)</f>
        <v/>
      </c>
      <c r="L91" s="44" t="str">
        <f>IF(DATA_ENTRY!J88="","",DATA_ENTRY!J88*0.006)</f>
        <v/>
      </c>
      <c r="M91" s="68" t="str">
        <f>IF(DATA_ENTRY!F88="","",(DATA_ENTRY!F88-INT(DATA_ENTRY!F88))*1440)</f>
        <v/>
      </c>
      <c r="N91" s="69" t="str">
        <f>IF(DATA_ENTRY!F88="","",60/(M91*60))</f>
        <v/>
      </c>
      <c r="O91">
        <v>81.5</v>
      </c>
      <c r="Q91" s="123" t="str">
        <f>IF(N91="","",IF(DATA_ENTRY!H88=0,N91*0.5, ""))</f>
        <v/>
      </c>
    </row>
    <row r="92" spans="5:17" x14ac:dyDescent="0.35">
      <c r="E92" s="2" t="str">
        <f t="shared" si="1"/>
        <v/>
      </c>
      <c r="F92" s="58" t="str">
        <f>DATA_ENTRY!C89</f>
        <v>sat</v>
      </c>
      <c r="G92" s="74">
        <f>DATA_ENTRY!G89</f>
        <v>0</v>
      </c>
      <c r="H92" s="78">
        <f>DATA_ENTRY!H89</f>
        <v>0</v>
      </c>
      <c r="I92" s="81" t="str">
        <f>IF(N92="","",IF(DATA_ENTRY!G89=0,N92*0.5, DATA_ENTRY!G89*N92))</f>
        <v/>
      </c>
      <c r="J92" s="82" t="str">
        <f>IF(N92="","",IF(DATA_ENTRY!H89=0,"", DATA_ENTRY!H89*N92))</f>
        <v/>
      </c>
      <c r="K92" s="43" t="str">
        <f>IF(DATA_ENTRY!I89="","",DATA_ENTRY!I89*0.001)</f>
        <v/>
      </c>
      <c r="L92" s="44" t="str">
        <f>IF(DATA_ENTRY!J89="","",DATA_ENTRY!J89*0.006)</f>
        <v/>
      </c>
      <c r="M92" s="68" t="str">
        <f>IF(DATA_ENTRY!F89="","",(DATA_ENTRY!F89-INT(DATA_ENTRY!F89))*1440)</f>
        <v/>
      </c>
      <c r="N92" s="69" t="str">
        <f>IF(DATA_ENTRY!F89="","",60/(M92*60))</f>
        <v/>
      </c>
      <c r="O92">
        <v>82.5</v>
      </c>
      <c r="Q92" s="123" t="str">
        <f>IF(N92="","",IF(DATA_ENTRY!H89=0,N92*0.5, ""))</f>
        <v/>
      </c>
    </row>
    <row r="93" spans="5:17" x14ac:dyDescent="0.35">
      <c r="E93" s="2" t="str">
        <f t="shared" si="1"/>
        <v/>
      </c>
      <c r="F93" s="56" t="str">
        <f>DATA_ENTRY!C90</f>
        <v>sun</v>
      </c>
      <c r="G93" s="46">
        <f>DATA_ENTRY!G90</f>
        <v>0</v>
      </c>
      <c r="H93" s="66">
        <f>DATA_ENTRY!H90</f>
        <v>0</v>
      </c>
      <c r="I93" s="63" t="str">
        <f>IF(N93="","",IF(DATA_ENTRY!G90=0,N93*0.5, DATA_ENTRY!G90*N93))</f>
        <v/>
      </c>
      <c r="J93" s="72" t="str">
        <f>IF(N93="","",IF(DATA_ENTRY!H90=0,"", DATA_ENTRY!H90*N93))</f>
        <v/>
      </c>
      <c r="K93" s="47" t="str">
        <f>IF(DATA_ENTRY!I90="","",DATA_ENTRY!I90*0.001)</f>
        <v/>
      </c>
      <c r="L93" s="48" t="str">
        <f>IF(DATA_ENTRY!J90="","",DATA_ENTRY!J90*0.006)</f>
        <v/>
      </c>
      <c r="M93" s="49" t="str">
        <f>IF(DATA_ENTRY!F90="","",(DATA_ENTRY!F90-INT(DATA_ENTRY!F90))*1440)</f>
        <v/>
      </c>
      <c r="N93" s="57" t="str">
        <f>IF(DATA_ENTRY!F90="","",60/(M93*60))</f>
        <v/>
      </c>
      <c r="O93">
        <v>83.5</v>
      </c>
      <c r="Q93" s="123" t="str">
        <f>IF(N93="","",IF(DATA_ENTRY!H90=0,N93*0.5, ""))</f>
        <v/>
      </c>
    </row>
    <row r="94" spans="5:17" x14ac:dyDescent="0.35">
      <c r="E94" s="2" t="str">
        <f t="shared" si="1"/>
        <v/>
      </c>
      <c r="F94" s="58" t="str">
        <f>DATA_ENTRY!C91</f>
        <v>mon</v>
      </c>
      <c r="G94" s="74">
        <f>DATA_ENTRY!G91</f>
        <v>0</v>
      </c>
      <c r="H94" s="78">
        <f>DATA_ENTRY!H91</f>
        <v>0</v>
      </c>
      <c r="I94" s="81" t="str">
        <f>IF(N94="","",IF(DATA_ENTRY!G91=0,N94*0.5, DATA_ENTRY!G91*N94))</f>
        <v/>
      </c>
      <c r="J94" s="82" t="str">
        <f>IF(N94="","",IF(DATA_ENTRY!H91=0,"", DATA_ENTRY!H91*N94))</f>
        <v/>
      </c>
      <c r="K94" s="43" t="str">
        <f>IF(DATA_ENTRY!I91="","",DATA_ENTRY!I91*0.001)</f>
        <v/>
      </c>
      <c r="L94" s="44" t="str">
        <f>IF(DATA_ENTRY!J91="","",DATA_ENTRY!J91*0.006)</f>
        <v/>
      </c>
      <c r="M94" s="68" t="str">
        <f>IF(DATA_ENTRY!F91="","",(DATA_ENTRY!F91-INT(DATA_ENTRY!F91))*1440)</f>
        <v/>
      </c>
      <c r="N94" s="69" t="str">
        <f>IF(DATA_ENTRY!F91="","",60/(M94*60))</f>
        <v/>
      </c>
      <c r="O94">
        <v>84.5</v>
      </c>
      <c r="Q94" s="123" t="str">
        <f>IF(N94="","",IF(DATA_ENTRY!H91=0,N94*0.5, ""))</f>
        <v/>
      </c>
    </row>
    <row r="95" spans="5:17" x14ac:dyDescent="0.35">
      <c r="E95" s="2" t="str">
        <f t="shared" si="1"/>
        <v/>
      </c>
      <c r="F95" s="58" t="str">
        <f>DATA_ENTRY!C92</f>
        <v>tue</v>
      </c>
      <c r="G95" s="74">
        <f>DATA_ENTRY!G92</f>
        <v>0</v>
      </c>
      <c r="H95" s="78">
        <f>DATA_ENTRY!H92</f>
        <v>0</v>
      </c>
      <c r="I95" s="81" t="str">
        <f>IF(N95="","",IF(DATA_ENTRY!G92=0,N95*0.5, DATA_ENTRY!G92*N95))</f>
        <v/>
      </c>
      <c r="J95" s="82" t="str">
        <f>IF(N95="","",IF(DATA_ENTRY!H92=0,"", DATA_ENTRY!H92*N95))</f>
        <v/>
      </c>
      <c r="K95" s="43" t="str">
        <f>IF(DATA_ENTRY!I92="","",DATA_ENTRY!I92*0.001)</f>
        <v/>
      </c>
      <c r="L95" s="44" t="str">
        <f>IF(DATA_ENTRY!J92="","",DATA_ENTRY!J92*0.006)</f>
        <v/>
      </c>
      <c r="M95" s="68" t="str">
        <f>IF(DATA_ENTRY!F92="","",(DATA_ENTRY!F92-INT(DATA_ENTRY!F92))*1440)</f>
        <v/>
      </c>
      <c r="N95" s="69" t="str">
        <f>IF(DATA_ENTRY!F92="","",60/(M95*60))</f>
        <v/>
      </c>
      <c r="O95">
        <v>85.5</v>
      </c>
      <c r="Q95" s="123" t="str">
        <f>IF(N95="","",IF(DATA_ENTRY!H92=0,N95*0.5, ""))</f>
        <v/>
      </c>
    </row>
    <row r="96" spans="5:17" x14ac:dyDescent="0.35">
      <c r="E96" s="2" t="str">
        <f t="shared" si="1"/>
        <v/>
      </c>
      <c r="F96" s="58" t="str">
        <f>DATA_ENTRY!C93</f>
        <v>wed</v>
      </c>
      <c r="G96" s="74">
        <f>DATA_ENTRY!G93</f>
        <v>0</v>
      </c>
      <c r="H96" s="78">
        <f>DATA_ENTRY!H93</f>
        <v>0</v>
      </c>
      <c r="I96" s="81" t="str">
        <f>IF(N96="","",IF(DATA_ENTRY!G93=0,N96*0.5, DATA_ENTRY!G93*N96))</f>
        <v/>
      </c>
      <c r="J96" s="82" t="str">
        <f>IF(N96="","",IF(DATA_ENTRY!H93=0,"", DATA_ENTRY!H93*N96))</f>
        <v/>
      </c>
      <c r="K96" s="43" t="str">
        <f>IF(DATA_ENTRY!I93="","",DATA_ENTRY!I93*0.001)</f>
        <v/>
      </c>
      <c r="L96" s="44" t="str">
        <f>IF(DATA_ENTRY!J93="","",DATA_ENTRY!J93*0.006)</f>
        <v/>
      </c>
      <c r="M96" s="68" t="str">
        <f>IF(DATA_ENTRY!F93="","",(DATA_ENTRY!F93-INT(DATA_ENTRY!F93))*1440)</f>
        <v/>
      </c>
      <c r="N96" s="69" t="str">
        <f>IF(DATA_ENTRY!F93="","",60/(M96*60))</f>
        <v/>
      </c>
      <c r="O96">
        <v>86.5</v>
      </c>
      <c r="Q96" s="123" t="str">
        <f>IF(N96="","",IF(DATA_ENTRY!H93=0,N96*0.5, ""))</f>
        <v/>
      </c>
    </row>
    <row r="97" spans="5:17" x14ac:dyDescent="0.35">
      <c r="E97" s="2" t="str">
        <f t="shared" si="1"/>
        <v/>
      </c>
      <c r="F97" s="58" t="str">
        <f>DATA_ENTRY!C94</f>
        <v>thu</v>
      </c>
      <c r="G97" s="74">
        <f>DATA_ENTRY!G94</f>
        <v>0</v>
      </c>
      <c r="H97" s="78">
        <f>DATA_ENTRY!H94</f>
        <v>0</v>
      </c>
      <c r="I97" s="81" t="str">
        <f>IF(N97="","",IF(DATA_ENTRY!G94=0,N97*0.5, DATA_ENTRY!G94*N97))</f>
        <v/>
      </c>
      <c r="J97" s="82" t="str">
        <f>IF(N97="","",IF(DATA_ENTRY!H94=0,"", DATA_ENTRY!H94*N97))</f>
        <v/>
      </c>
      <c r="K97" s="43" t="str">
        <f>IF(DATA_ENTRY!I94="","",DATA_ENTRY!I94*0.001)</f>
        <v/>
      </c>
      <c r="L97" s="44" t="str">
        <f>IF(DATA_ENTRY!J94="","",DATA_ENTRY!J94*0.006)</f>
        <v/>
      </c>
      <c r="M97" s="68" t="str">
        <f>IF(DATA_ENTRY!F94="","",(DATA_ENTRY!F94-INT(DATA_ENTRY!F94))*1440)</f>
        <v/>
      </c>
      <c r="N97" s="69" t="str">
        <f>IF(DATA_ENTRY!F94="","",60/(M97*60))</f>
        <v/>
      </c>
      <c r="O97">
        <v>87.5</v>
      </c>
      <c r="Q97" s="123" t="str">
        <f>IF(N97="","",IF(DATA_ENTRY!H94=0,N97*0.5, ""))</f>
        <v/>
      </c>
    </row>
    <row r="98" spans="5:17" x14ac:dyDescent="0.35">
      <c r="E98" s="2" t="str">
        <f t="shared" si="1"/>
        <v/>
      </c>
      <c r="F98" s="58" t="str">
        <f>DATA_ENTRY!C95</f>
        <v>fri</v>
      </c>
      <c r="G98" s="74">
        <f>DATA_ENTRY!G95</f>
        <v>0</v>
      </c>
      <c r="H98" s="78">
        <f>DATA_ENTRY!H95</f>
        <v>0</v>
      </c>
      <c r="I98" s="81" t="str">
        <f>IF(N98="","",IF(DATA_ENTRY!G95=0,N98*0.5, DATA_ENTRY!G95*N98))</f>
        <v/>
      </c>
      <c r="J98" s="82" t="str">
        <f>IF(N98="","",IF(DATA_ENTRY!H95=0,"", DATA_ENTRY!H95*N98))</f>
        <v/>
      </c>
      <c r="K98" s="43" t="str">
        <f>IF(DATA_ENTRY!I95="","",DATA_ENTRY!I95*0.001)</f>
        <v/>
      </c>
      <c r="L98" s="44" t="str">
        <f>IF(DATA_ENTRY!J95="","",DATA_ENTRY!J95*0.006)</f>
        <v/>
      </c>
      <c r="M98" s="68" t="str">
        <f>IF(DATA_ENTRY!F95="","",(DATA_ENTRY!F95-INT(DATA_ENTRY!F95))*1440)</f>
        <v/>
      </c>
      <c r="N98" s="69" t="str">
        <f>IF(DATA_ENTRY!F95="","",60/(M98*60))</f>
        <v/>
      </c>
      <c r="O98">
        <v>88.5</v>
      </c>
      <c r="Q98" s="123" t="str">
        <f>IF(N98="","",IF(DATA_ENTRY!H95=0,N98*0.5, ""))</f>
        <v/>
      </c>
    </row>
    <row r="99" spans="5:17" x14ac:dyDescent="0.35">
      <c r="E99" s="2" t="str">
        <f t="shared" si="1"/>
        <v/>
      </c>
      <c r="F99" s="58" t="str">
        <f>DATA_ENTRY!C96</f>
        <v>sat</v>
      </c>
      <c r="G99" s="74">
        <f>DATA_ENTRY!G96</f>
        <v>0</v>
      </c>
      <c r="H99" s="78">
        <f>DATA_ENTRY!H96</f>
        <v>0</v>
      </c>
      <c r="I99" s="81" t="str">
        <f>IF(N99="","",IF(DATA_ENTRY!G96=0,N99*0.5, DATA_ENTRY!G96*N99))</f>
        <v/>
      </c>
      <c r="J99" s="82" t="str">
        <f>IF(N99="","",IF(DATA_ENTRY!H96=0,"", DATA_ENTRY!H96*N99))</f>
        <v/>
      </c>
      <c r="K99" s="43" t="str">
        <f>IF(DATA_ENTRY!I96="","",DATA_ENTRY!I96*0.001)</f>
        <v/>
      </c>
      <c r="L99" s="44" t="str">
        <f>IF(DATA_ENTRY!J96="","",DATA_ENTRY!J96*0.006)</f>
        <v/>
      </c>
      <c r="M99" s="68" t="str">
        <f>IF(DATA_ENTRY!F96="","",(DATA_ENTRY!F96-INT(DATA_ENTRY!F96))*1440)</f>
        <v/>
      </c>
      <c r="N99" s="69" t="str">
        <f>IF(DATA_ENTRY!F96="","",60/(M99*60))</f>
        <v/>
      </c>
      <c r="O99">
        <v>89.5</v>
      </c>
      <c r="Q99" s="123" t="str">
        <f>IF(N99="","",IF(DATA_ENTRY!H96=0,N99*0.5, ""))</f>
        <v/>
      </c>
    </row>
    <row r="100" spans="5:17" x14ac:dyDescent="0.35">
      <c r="E100" s="2" t="str">
        <f t="shared" si="1"/>
        <v/>
      </c>
      <c r="F100" s="56" t="str">
        <f>DATA_ENTRY!C97</f>
        <v>sun</v>
      </c>
      <c r="G100" s="46">
        <f>DATA_ENTRY!G97</f>
        <v>0</v>
      </c>
      <c r="H100" s="66">
        <f>DATA_ENTRY!H97</f>
        <v>0</v>
      </c>
      <c r="I100" s="63" t="str">
        <f>IF(N100="","",IF(DATA_ENTRY!G97=0,N100*0.5, DATA_ENTRY!G97*N100))</f>
        <v/>
      </c>
      <c r="J100" s="72" t="str">
        <f>IF(N100="","",IF(DATA_ENTRY!H97=0,"", DATA_ENTRY!H97*N100))</f>
        <v/>
      </c>
      <c r="K100" s="47" t="str">
        <f>IF(DATA_ENTRY!I97="","",DATA_ENTRY!I97*0.001)</f>
        <v/>
      </c>
      <c r="L100" s="48" t="str">
        <f>IF(DATA_ENTRY!J97="","",DATA_ENTRY!J97*0.006)</f>
        <v/>
      </c>
      <c r="M100" s="49" t="str">
        <f>IF(DATA_ENTRY!F97="","",(DATA_ENTRY!F97-INT(DATA_ENTRY!F97))*1440)</f>
        <v/>
      </c>
      <c r="N100" s="57" t="str">
        <f>IF(DATA_ENTRY!F97="","",60/(M100*60))</f>
        <v/>
      </c>
      <c r="O100">
        <v>90.5</v>
      </c>
      <c r="Q100" s="123" t="str">
        <f>IF(N100="","",IF(DATA_ENTRY!H97=0,N100*0.5, ""))</f>
        <v/>
      </c>
    </row>
    <row r="101" spans="5:17" x14ac:dyDescent="0.35">
      <c r="E101" s="2" t="str">
        <f t="shared" si="1"/>
        <v/>
      </c>
      <c r="F101" s="58" t="str">
        <f>DATA_ENTRY!C98</f>
        <v>mon</v>
      </c>
      <c r="G101" s="74">
        <f>DATA_ENTRY!G98</f>
        <v>0</v>
      </c>
      <c r="H101" s="78">
        <f>DATA_ENTRY!H98</f>
        <v>0</v>
      </c>
      <c r="I101" s="81" t="str">
        <f>IF(N101="","",IF(DATA_ENTRY!G98=0,N101*0.5, DATA_ENTRY!G98*N101))</f>
        <v/>
      </c>
      <c r="J101" s="82" t="str">
        <f>IF(N101="","",IF(DATA_ENTRY!H98=0,"", DATA_ENTRY!H98*N101))</f>
        <v/>
      </c>
      <c r="K101" s="43" t="str">
        <f>IF(DATA_ENTRY!I98="","",DATA_ENTRY!I98*0.001)</f>
        <v/>
      </c>
      <c r="L101" s="44" t="str">
        <f>IF(DATA_ENTRY!J98="","",DATA_ENTRY!J98*0.006)</f>
        <v/>
      </c>
      <c r="M101" s="68" t="str">
        <f>IF(DATA_ENTRY!F98="","",(DATA_ENTRY!F98-INT(DATA_ENTRY!F98))*1440)</f>
        <v/>
      </c>
      <c r="N101" s="69" t="str">
        <f>IF(DATA_ENTRY!F98="","",60/(M101*60))</f>
        <v/>
      </c>
      <c r="O101">
        <v>91.5</v>
      </c>
      <c r="Q101" s="123" t="str">
        <f>IF(N101="","",IF(DATA_ENTRY!H98=0,N101*0.5, ""))</f>
        <v/>
      </c>
    </row>
    <row r="102" spans="5:17" x14ac:dyDescent="0.35">
      <c r="E102" s="2" t="str">
        <f t="shared" si="1"/>
        <v/>
      </c>
      <c r="F102" s="58" t="str">
        <f>DATA_ENTRY!C99</f>
        <v>tue</v>
      </c>
      <c r="G102" s="74">
        <f>DATA_ENTRY!G99</f>
        <v>0</v>
      </c>
      <c r="H102" s="78">
        <f>DATA_ENTRY!H99</f>
        <v>0</v>
      </c>
      <c r="I102" s="81" t="str">
        <f>IF(N102="","",IF(DATA_ENTRY!G99=0,N102*0.5, DATA_ENTRY!G99*N102))</f>
        <v/>
      </c>
      <c r="J102" s="82" t="str">
        <f>IF(N102="","",IF(DATA_ENTRY!H99=0,"", DATA_ENTRY!H99*N102))</f>
        <v/>
      </c>
      <c r="K102" s="43" t="str">
        <f>IF(DATA_ENTRY!I99="","",DATA_ENTRY!I99*0.001)</f>
        <v/>
      </c>
      <c r="L102" s="44" t="str">
        <f>IF(DATA_ENTRY!J99="","",DATA_ENTRY!J99*0.006)</f>
        <v/>
      </c>
      <c r="M102" s="68" t="str">
        <f>IF(DATA_ENTRY!F99="","",(DATA_ENTRY!F99-INT(DATA_ENTRY!F99))*1440)</f>
        <v/>
      </c>
      <c r="N102" s="69" t="str">
        <f>IF(DATA_ENTRY!F99="","",60/(M102*60))</f>
        <v/>
      </c>
      <c r="O102">
        <v>92.5</v>
      </c>
      <c r="Q102" s="123" t="str">
        <f>IF(N102="","",IF(DATA_ENTRY!H99=0,N102*0.5, ""))</f>
        <v/>
      </c>
    </row>
    <row r="103" spans="5:17" x14ac:dyDescent="0.35">
      <c r="E103" s="2" t="str">
        <f t="shared" si="1"/>
        <v/>
      </c>
      <c r="F103" s="58" t="str">
        <f>DATA_ENTRY!C100</f>
        <v>wed</v>
      </c>
      <c r="G103" s="74">
        <f>DATA_ENTRY!G100</f>
        <v>0</v>
      </c>
      <c r="H103" s="78">
        <f>DATA_ENTRY!H100</f>
        <v>0</v>
      </c>
      <c r="I103" s="81" t="str">
        <f>IF(N103="","",IF(DATA_ENTRY!G100=0,N103*0.5, DATA_ENTRY!G100*N103))</f>
        <v/>
      </c>
      <c r="J103" s="82" t="str">
        <f>IF(N103="","",IF(DATA_ENTRY!H100=0,"", DATA_ENTRY!H100*N103))</f>
        <v/>
      </c>
      <c r="K103" s="43" t="str">
        <f>IF(DATA_ENTRY!I100="","",DATA_ENTRY!I100*0.001)</f>
        <v/>
      </c>
      <c r="L103" s="44" t="str">
        <f>IF(DATA_ENTRY!J100="","",DATA_ENTRY!J100*0.006)</f>
        <v/>
      </c>
      <c r="M103" s="68" t="str">
        <f>IF(DATA_ENTRY!F100="","",(DATA_ENTRY!F100-INT(DATA_ENTRY!F100))*1440)</f>
        <v/>
      </c>
      <c r="N103" s="69" t="str">
        <f>IF(DATA_ENTRY!F100="","",60/(M103*60))</f>
        <v/>
      </c>
      <c r="O103">
        <v>93.5</v>
      </c>
      <c r="Q103" s="123" t="str">
        <f>IF(N103="","",IF(DATA_ENTRY!H100=0,N103*0.5, ""))</f>
        <v/>
      </c>
    </row>
    <row r="104" spans="5:17" x14ac:dyDescent="0.35">
      <c r="E104" s="2" t="str">
        <f t="shared" si="1"/>
        <v/>
      </c>
      <c r="F104" s="58" t="str">
        <f>DATA_ENTRY!C101</f>
        <v>thu</v>
      </c>
      <c r="G104" s="74">
        <f>DATA_ENTRY!G101</f>
        <v>0</v>
      </c>
      <c r="H104" s="78">
        <f>DATA_ENTRY!H101</f>
        <v>0</v>
      </c>
      <c r="I104" s="81" t="str">
        <f>IF(N104="","",IF(DATA_ENTRY!G101=0,N104*0.5, DATA_ENTRY!G101*N104))</f>
        <v/>
      </c>
      <c r="J104" s="82" t="str">
        <f>IF(N104="","",IF(DATA_ENTRY!H101=0,"", DATA_ENTRY!H101*N104))</f>
        <v/>
      </c>
      <c r="K104" s="43" t="str">
        <f>IF(DATA_ENTRY!I101="","",DATA_ENTRY!I101*0.001)</f>
        <v/>
      </c>
      <c r="L104" s="44" t="str">
        <f>IF(DATA_ENTRY!J101="","",DATA_ENTRY!J101*0.006)</f>
        <v/>
      </c>
      <c r="M104" s="68" t="str">
        <f>IF(DATA_ENTRY!F101="","",(DATA_ENTRY!F101-INT(DATA_ENTRY!F101))*1440)</f>
        <v/>
      </c>
      <c r="N104" s="69" t="str">
        <f>IF(DATA_ENTRY!F101="","",60/(M104*60))</f>
        <v/>
      </c>
      <c r="O104">
        <v>94.5</v>
      </c>
      <c r="Q104" s="123" t="str">
        <f>IF(N104="","",IF(DATA_ENTRY!H101=0,N104*0.5, ""))</f>
        <v/>
      </c>
    </row>
    <row r="105" spans="5:17" x14ac:dyDescent="0.35">
      <c r="E105" s="2" t="str">
        <f t="shared" si="1"/>
        <v/>
      </c>
      <c r="F105" s="58" t="str">
        <f>DATA_ENTRY!C102</f>
        <v>fri</v>
      </c>
      <c r="G105" s="74">
        <f>DATA_ENTRY!G102</f>
        <v>0</v>
      </c>
      <c r="H105" s="78">
        <f>DATA_ENTRY!H102</f>
        <v>0</v>
      </c>
      <c r="I105" s="81" t="str">
        <f>IF(N105="","",IF(DATA_ENTRY!G102=0,N105*0.5, DATA_ENTRY!G102*N105))</f>
        <v/>
      </c>
      <c r="J105" s="82" t="str">
        <f>IF(N105="","",IF(DATA_ENTRY!H102=0,"", DATA_ENTRY!H102*N105))</f>
        <v/>
      </c>
      <c r="K105" s="43" t="str">
        <f>IF(DATA_ENTRY!I102="","",DATA_ENTRY!I102*0.001)</f>
        <v/>
      </c>
      <c r="L105" s="44" t="str">
        <f>IF(DATA_ENTRY!J102="","",DATA_ENTRY!J102*0.006)</f>
        <v/>
      </c>
      <c r="M105" s="68" t="str">
        <f>IF(DATA_ENTRY!F102="","",(DATA_ENTRY!F102-INT(DATA_ENTRY!F102))*1440)</f>
        <v/>
      </c>
      <c r="N105" s="69" t="str">
        <f>IF(DATA_ENTRY!F102="","",60/(M105*60))</f>
        <v/>
      </c>
      <c r="O105">
        <v>95.5</v>
      </c>
      <c r="Q105" s="123" t="str">
        <f>IF(N105="","",IF(DATA_ENTRY!H102=0,N105*0.5, ""))</f>
        <v/>
      </c>
    </row>
    <row r="106" spans="5:17" x14ac:dyDescent="0.35">
      <c r="E106" s="2" t="str">
        <f t="shared" si="1"/>
        <v/>
      </c>
      <c r="F106" s="58" t="str">
        <f>DATA_ENTRY!C103</f>
        <v>sat</v>
      </c>
      <c r="G106" s="74">
        <f>DATA_ENTRY!G103</f>
        <v>0</v>
      </c>
      <c r="H106" s="78">
        <f>DATA_ENTRY!H103</f>
        <v>0</v>
      </c>
      <c r="I106" s="81" t="str">
        <f>IF(N106="","",IF(DATA_ENTRY!G103=0,N106*0.5, DATA_ENTRY!G103*N106))</f>
        <v/>
      </c>
      <c r="J106" s="82" t="str">
        <f>IF(N106="","",IF(DATA_ENTRY!H103=0,"", DATA_ENTRY!H103*N106))</f>
        <v/>
      </c>
      <c r="K106" s="43" t="str">
        <f>IF(DATA_ENTRY!I103="","",DATA_ENTRY!I103*0.001)</f>
        <v/>
      </c>
      <c r="L106" s="44" t="str">
        <f>IF(DATA_ENTRY!J103="","",DATA_ENTRY!J103*0.006)</f>
        <v/>
      </c>
      <c r="M106" s="68" t="str">
        <f>IF(DATA_ENTRY!F103="","",(DATA_ENTRY!F103-INT(DATA_ENTRY!F103))*1440)</f>
        <v/>
      </c>
      <c r="N106" s="69" t="str">
        <f>IF(DATA_ENTRY!F103="","",60/(M106*60))</f>
        <v/>
      </c>
      <c r="O106">
        <v>96.5</v>
      </c>
      <c r="Q106" s="123" t="str">
        <f>IF(N106="","",IF(DATA_ENTRY!H103=0,N106*0.5, ""))</f>
        <v/>
      </c>
    </row>
    <row r="107" spans="5:17" x14ac:dyDescent="0.35">
      <c r="E107" s="2" t="str">
        <f t="shared" si="1"/>
        <v/>
      </c>
      <c r="F107" s="56" t="str">
        <f>DATA_ENTRY!C104</f>
        <v>sun</v>
      </c>
      <c r="G107" s="46">
        <f>DATA_ENTRY!G104</f>
        <v>0</v>
      </c>
      <c r="H107" s="66">
        <f>DATA_ENTRY!H104</f>
        <v>0</v>
      </c>
      <c r="I107" s="63" t="str">
        <f>IF(N107="","",IF(DATA_ENTRY!G104=0,N107*0.5, DATA_ENTRY!G104*N107))</f>
        <v/>
      </c>
      <c r="J107" s="72" t="str">
        <f>IF(N107="","",IF(DATA_ENTRY!H104=0,"", DATA_ENTRY!H104*N107))</f>
        <v/>
      </c>
      <c r="K107" s="47" t="str">
        <f>IF(DATA_ENTRY!I104="","",DATA_ENTRY!I104*0.001)</f>
        <v/>
      </c>
      <c r="L107" s="48" t="str">
        <f>IF(DATA_ENTRY!J104="","",DATA_ENTRY!J104*0.006)</f>
        <v/>
      </c>
      <c r="M107" s="49" t="str">
        <f>IF(DATA_ENTRY!F104="","",(DATA_ENTRY!F104-INT(DATA_ENTRY!F104))*1440)</f>
        <v/>
      </c>
      <c r="N107" s="57" t="str">
        <f>IF(DATA_ENTRY!F104="","",60/(M107*60))</f>
        <v/>
      </c>
      <c r="O107">
        <v>97.5</v>
      </c>
      <c r="Q107" s="123" t="str">
        <f>IF(N107="","",IF(DATA_ENTRY!H104=0,N107*0.5, ""))</f>
        <v/>
      </c>
    </row>
    <row r="108" spans="5:17" x14ac:dyDescent="0.35">
      <c r="E108" s="2" t="str">
        <f t="shared" si="1"/>
        <v/>
      </c>
      <c r="F108" s="58" t="str">
        <f>DATA_ENTRY!C105</f>
        <v>mon</v>
      </c>
      <c r="G108" s="74">
        <f>DATA_ENTRY!G105</f>
        <v>0</v>
      </c>
      <c r="H108" s="78">
        <f>DATA_ENTRY!H105</f>
        <v>0</v>
      </c>
      <c r="I108" s="81" t="str">
        <f>IF(N108="","",IF(DATA_ENTRY!G105=0,N108*0.5, DATA_ENTRY!G105*N108))</f>
        <v/>
      </c>
      <c r="J108" s="82" t="str">
        <f>IF(N108="","",IF(DATA_ENTRY!H105=0,"", DATA_ENTRY!H105*N108))</f>
        <v/>
      </c>
      <c r="K108" s="43" t="str">
        <f>IF(DATA_ENTRY!I105="","",DATA_ENTRY!I105*0.001)</f>
        <v/>
      </c>
      <c r="L108" s="44" t="str">
        <f>IF(DATA_ENTRY!J105="","",DATA_ENTRY!J105*0.006)</f>
        <v/>
      </c>
      <c r="M108" s="68" t="str">
        <f>IF(DATA_ENTRY!F105="","",(DATA_ENTRY!F105-INT(DATA_ENTRY!F105))*1440)</f>
        <v/>
      </c>
      <c r="N108" s="69" t="str">
        <f>IF(DATA_ENTRY!F105="","",60/(M108*60))</f>
        <v/>
      </c>
      <c r="O108">
        <v>98.5</v>
      </c>
      <c r="Q108" s="123" t="str">
        <f>IF(N108="","",IF(DATA_ENTRY!H105=0,N108*0.5, ""))</f>
        <v/>
      </c>
    </row>
    <row r="109" spans="5:17" x14ac:dyDescent="0.35">
      <c r="E109" s="2" t="str">
        <f t="shared" si="1"/>
        <v/>
      </c>
      <c r="F109" s="58" t="str">
        <f>DATA_ENTRY!C106</f>
        <v>tue</v>
      </c>
      <c r="G109" s="74">
        <f>DATA_ENTRY!G106</f>
        <v>0</v>
      </c>
      <c r="H109" s="78">
        <f>DATA_ENTRY!H106</f>
        <v>0</v>
      </c>
      <c r="I109" s="81" t="str">
        <f>IF(N109="","",IF(DATA_ENTRY!G106=0,N109*0.5, DATA_ENTRY!G106*N109))</f>
        <v/>
      </c>
      <c r="J109" s="82" t="str">
        <f>IF(N109="","",IF(DATA_ENTRY!H106=0,"", DATA_ENTRY!H106*N109))</f>
        <v/>
      </c>
      <c r="K109" s="43" t="str">
        <f>IF(DATA_ENTRY!I106="","",DATA_ENTRY!I106*0.001)</f>
        <v/>
      </c>
      <c r="L109" s="44" t="str">
        <f>IF(DATA_ENTRY!J106="","",DATA_ENTRY!J106*0.006)</f>
        <v/>
      </c>
      <c r="M109" s="68" t="str">
        <f>IF(DATA_ENTRY!F106="","",(DATA_ENTRY!F106-INT(DATA_ENTRY!F106))*1440)</f>
        <v/>
      </c>
      <c r="N109" s="69" t="str">
        <f>IF(DATA_ENTRY!F106="","",60/(M109*60))</f>
        <v/>
      </c>
      <c r="O109">
        <v>99.5</v>
      </c>
      <c r="Q109" s="123" t="str">
        <f>IF(N109="","",IF(DATA_ENTRY!H106=0,N109*0.5, ""))</f>
        <v/>
      </c>
    </row>
    <row r="110" spans="5:17" x14ac:dyDescent="0.35">
      <c r="E110" s="2" t="str">
        <f t="shared" si="1"/>
        <v/>
      </c>
      <c r="F110" s="58" t="str">
        <f>DATA_ENTRY!C107</f>
        <v>wed</v>
      </c>
      <c r="G110" s="74">
        <f>DATA_ENTRY!G107</f>
        <v>0</v>
      </c>
      <c r="H110" s="78">
        <f>DATA_ENTRY!H107</f>
        <v>0</v>
      </c>
      <c r="I110" s="81" t="str">
        <f>IF(N110="","",IF(DATA_ENTRY!G107=0,N110*0.5, DATA_ENTRY!G107*N110))</f>
        <v/>
      </c>
      <c r="J110" s="82" t="str">
        <f>IF(N110="","",IF(DATA_ENTRY!H107=0,"", DATA_ENTRY!H107*N110))</f>
        <v/>
      </c>
      <c r="K110" s="43" t="str">
        <f>IF(DATA_ENTRY!I107="","",DATA_ENTRY!I107*0.001)</f>
        <v/>
      </c>
      <c r="L110" s="44" t="str">
        <f>IF(DATA_ENTRY!J107="","",DATA_ENTRY!J107*0.006)</f>
        <v/>
      </c>
      <c r="M110" s="68" t="str">
        <f>IF(DATA_ENTRY!F107="","",(DATA_ENTRY!F107-INT(DATA_ENTRY!F107))*1440)</f>
        <v/>
      </c>
      <c r="N110" s="69" t="str">
        <f>IF(DATA_ENTRY!F107="","",60/(M110*60))</f>
        <v/>
      </c>
      <c r="O110">
        <v>100.5</v>
      </c>
      <c r="Q110" s="123" t="str">
        <f>IF(N110="","",IF(DATA_ENTRY!H107=0,N110*0.5, ""))</f>
        <v/>
      </c>
    </row>
    <row r="111" spans="5:17" x14ac:dyDescent="0.35">
      <c r="E111" s="2" t="str">
        <f t="shared" si="1"/>
        <v/>
      </c>
      <c r="F111" s="58" t="str">
        <f>DATA_ENTRY!C108</f>
        <v>thu</v>
      </c>
      <c r="G111" s="74">
        <f>DATA_ENTRY!G108</f>
        <v>0</v>
      </c>
      <c r="H111" s="78">
        <f>DATA_ENTRY!H108</f>
        <v>0</v>
      </c>
      <c r="I111" s="81" t="str">
        <f>IF(N111="","",IF(DATA_ENTRY!G108=0,N111*0.5, DATA_ENTRY!G108*N111))</f>
        <v/>
      </c>
      <c r="J111" s="82" t="str">
        <f>IF(N111="","",IF(DATA_ENTRY!H108=0,"", DATA_ENTRY!H108*N111))</f>
        <v/>
      </c>
      <c r="K111" s="43" t="str">
        <f>IF(DATA_ENTRY!I108="","",DATA_ENTRY!I108*0.001)</f>
        <v/>
      </c>
      <c r="L111" s="44" t="str">
        <f>IF(DATA_ENTRY!J108="","",DATA_ENTRY!J108*0.006)</f>
        <v/>
      </c>
      <c r="M111" s="68" t="str">
        <f>IF(DATA_ENTRY!F108="","",(DATA_ENTRY!F108-INT(DATA_ENTRY!F108))*1440)</f>
        <v/>
      </c>
      <c r="N111" s="69" t="str">
        <f>IF(DATA_ENTRY!F108="","",60/(M111*60))</f>
        <v/>
      </c>
      <c r="O111">
        <v>101.5</v>
      </c>
      <c r="Q111" s="123" t="str">
        <f>IF(N111="","",IF(DATA_ENTRY!H108=0,N111*0.5, ""))</f>
        <v/>
      </c>
    </row>
    <row r="112" spans="5:17" x14ac:dyDescent="0.35">
      <c r="E112" s="2" t="str">
        <f t="shared" si="1"/>
        <v/>
      </c>
      <c r="F112" s="58" t="str">
        <f>DATA_ENTRY!C109</f>
        <v>fri</v>
      </c>
      <c r="G112" s="74">
        <f>DATA_ENTRY!G109</f>
        <v>0</v>
      </c>
      <c r="H112" s="78">
        <f>DATA_ENTRY!H109</f>
        <v>0</v>
      </c>
      <c r="I112" s="81" t="str">
        <f>IF(N112="","",IF(DATA_ENTRY!G109=0,N112*0.5, DATA_ENTRY!G109*N112))</f>
        <v/>
      </c>
      <c r="J112" s="82" t="str">
        <f>IF(N112="","",IF(DATA_ENTRY!H109=0,"", DATA_ENTRY!H109*N112))</f>
        <v/>
      </c>
      <c r="K112" s="43" t="str">
        <f>IF(DATA_ENTRY!I109="","",DATA_ENTRY!I109*0.001)</f>
        <v/>
      </c>
      <c r="L112" s="44" t="str">
        <f>IF(DATA_ENTRY!J109="","",DATA_ENTRY!J109*0.006)</f>
        <v/>
      </c>
      <c r="M112" s="68" t="str">
        <f>IF(DATA_ENTRY!F109="","",(DATA_ENTRY!F109-INT(DATA_ENTRY!F109))*1440)</f>
        <v/>
      </c>
      <c r="N112" s="69" t="str">
        <f>IF(DATA_ENTRY!F109="","",60/(M112*60))</f>
        <v/>
      </c>
      <c r="O112">
        <v>102.5</v>
      </c>
      <c r="Q112" s="123" t="str">
        <f>IF(N112="","",IF(DATA_ENTRY!H109=0,N112*0.5, ""))</f>
        <v/>
      </c>
    </row>
    <row r="113" spans="5:17" x14ac:dyDescent="0.35">
      <c r="E113" s="2" t="str">
        <f t="shared" si="1"/>
        <v/>
      </c>
      <c r="F113" s="58" t="str">
        <f>DATA_ENTRY!C110</f>
        <v>sat</v>
      </c>
      <c r="G113" s="74">
        <f>DATA_ENTRY!G110</f>
        <v>0</v>
      </c>
      <c r="H113" s="78">
        <f>DATA_ENTRY!H110</f>
        <v>0</v>
      </c>
      <c r="I113" s="81" t="str">
        <f>IF(N113="","",IF(DATA_ENTRY!G110=0,N113*0.5, DATA_ENTRY!G110*N113))</f>
        <v/>
      </c>
      <c r="J113" s="82" t="str">
        <f>IF(N113="","",IF(DATA_ENTRY!H110=0,"", DATA_ENTRY!H110*N113))</f>
        <v/>
      </c>
      <c r="K113" s="43" t="str">
        <f>IF(DATA_ENTRY!I110="","",DATA_ENTRY!I110*0.001)</f>
        <v/>
      </c>
      <c r="L113" s="44" t="str">
        <f>IF(DATA_ENTRY!J110="","",DATA_ENTRY!J110*0.006)</f>
        <v/>
      </c>
      <c r="M113" s="68" t="str">
        <f>IF(DATA_ENTRY!F110="","",(DATA_ENTRY!F110-INT(DATA_ENTRY!F110))*1440)</f>
        <v/>
      </c>
      <c r="N113" s="69" t="str">
        <f>IF(DATA_ENTRY!F110="","",60/(M113*60))</f>
        <v/>
      </c>
      <c r="O113">
        <v>103.5</v>
      </c>
      <c r="Q113" s="123" t="str">
        <f>IF(N113="","",IF(DATA_ENTRY!H110=0,N113*0.5, ""))</f>
        <v/>
      </c>
    </row>
    <row r="114" spans="5:17" x14ac:dyDescent="0.35">
      <c r="E114" s="2" t="str">
        <f t="shared" si="1"/>
        <v/>
      </c>
      <c r="F114" s="56" t="str">
        <f>DATA_ENTRY!C111</f>
        <v>sun</v>
      </c>
      <c r="G114" s="46">
        <f>DATA_ENTRY!G111</f>
        <v>0</v>
      </c>
      <c r="H114" s="66">
        <f>DATA_ENTRY!H111</f>
        <v>0</v>
      </c>
      <c r="I114" s="63" t="str">
        <f>IF(N114="","",IF(DATA_ENTRY!G111=0,N114*0.5, DATA_ENTRY!G111*N114))</f>
        <v/>
      </c>
      <c r="J114" s="72" t="str">
        <f>IF(N114="","",IF(DATA_ENTRY!H111=0,"", DATA_ENTRY!H111*N114))</f>
        <v/>
      </c>
      <c r="K114" s="47" t="str">
        <f>IF(DATA_ENTRY!I111="","",DATA_ENTRY!I111*0.001)</f>
        <v/>
      </c>
      <c r="L114" s="48" t="str">
        <f>IF(DATA_ENTRY!J111="","",DATA_ENTRY!J111*0.006)</f>
        <v/>
      </c>
      <c r="M114" s="49" t="str">
        <f>IF(DATA_ENTRY!F111="","",(DATA_ENTRY!F111-INT(DATA_ENTRY!F111))*1440)</f>
        <v/>
      </c>
      <c r="N114" s="57" t="str">
        <f>IF(DATA_ENTRY!F111="","",60/(M114*60))</f>
        <v/>
      </c>
      <c r="O114">
        <v>104.5</v>
      </c>
      <c r="Q114" s="123" t="str">
        <f>IF(N114="","",IF(DATA_ENTRY!H111=0,N114*0.5, ""))</f>
        <v/>
      </c>
    </row>
    <row r="115" spans="5:17" x14ac:dyDescent="0.35">
      <c r="E115" s="2" t="str">
        <f t="shared" si="1"/>
        <v/>
      </c>
      <c r="F115" s="58" t="str">
        <f>DATA_ENTRY!C112</f>
        <v>mon</v>
      </c>
      <c r="G115" s="74">
        <f>DATA_ENTRY!G112</f>
        <v>0</v>
      </c>
      <c r="H115" s="78">
        <f>DATA_ENTRY!H112</f>
        <v>0</v>
      </c>
      <c r="I115" s="81" t="str">
        <f>IF(N115="","",IF(DATA_ENTRY!G112=0,N115*0.5, DATA_ENTRY!G112*N115))</f>
        <v/>
      </c>
      <c r="J115" s="82" t="str">
        <f>IF(N115="","",IF(DATA_ENTRY!H112=0,"", DATA_ENTRY!H112*N115))</f>
        <v/>
      </c>
      <c r="K115" s="43" t="str">
        <f>IF(DATA_ENTRY!I112="","",DATA_ENTRY!I112*0.001)</f>
        <v/>
      </c>
      <c r="L115" s="44" t="str">
        <f>IF(DATA_ENTRY!J112="","",DATA_ENTRY!J112*0.006)</f>
        <v/>
      </c>
      <c r="M115" s="68" t="str">
        <f>IF(DATA_ENTRY!F112="","",(DATA_ENTRY!F112-INT(DATA_ENTRY!F112))*1440)</f>
        <v/>
      </c>
      <c r="N115" s="69" t="str">
        <f>IF(DATA_ENTRY!F112="","",60/(M115*60))</f>
        <v/>
      </c>
      <c r="O115">
        <v>105.5</v>
      </c>
      <c r="Q115" s="123" t="str">
        <f>IF(N115="","",IF(DATA_ENTRY!H112=0,N115*0.5, ""))</f>
        <v/>
      </c>
    </row>
    <row r="116" spans="5:17" x14ac:dyDescent="0.35">
      <c r="E116" s="2" t="str">
        <f t="shared" si="1"/>
        <v/>
      </c>
      <c r="F116" s="58" t="str">
        <f>DATA_ENTRY!C113</f>
        <v>tue</v>
      </c>
      <c r="G116" s="74">
        <f>DATA_ENTRY!G113</f>
        <v>0</v>
      </c>
      <c r="H116" s="78">
        <f>DATA_ENTRY!H113</f>
        <v>0</v>
      </c>
      <c r="I116" s="81" t="str">
        <f>IF(N116="","",IF(DATA_ENTRY!G113=0,N116*0.5, DATA_ENTRY!G113*N116))</f>
        <v/>
      </c>
      <c r="J116" s="82" t="str">
        <f>IF(N116="","",IF(DATA_ENTRY!H113=0,"", DATA_ENTRY!H113*N116))</f>
        <v/>
      </c>
      <c r="K116" s="43" t="str">
        <f>IF(DATA_ENTRY!I113="","",DATA_ENTRY!I113*0.001)</f>
        <v/>
      </c>
      <c r="L116" s="44" t="str">
        <f>IF(DATA_ENTRY!J113="","",DATA_ENTRY!J113*0.006)</f>
        <v/>
      </c>
      <c r="M116" s="68" t="str">
        <f>IF(DATA_ENTRY!F113="","",(DATA_ENTRY!F113-INT(DATA_ENTRY!F113))*1440)</f>
        <v/>
      </c>
      <c r="N116" s="69" t="str">
        <f>IF(DATA_ENTRY!F113="","",60/(M116*60))</f>
        <v/>
      </c>
      <c r="O116">
        <v>106.5</v>
      </c>
      <c r="Q116" s="123" t="str">
        <f>IF(N116="","",IF(DATA_ENTRY!H113=0,N116*0.5, ""))</f>
        <v/>
      </c>
    </row>
    <row r="117" spans="5:17" x14ac:dyDescent="0.35">
      <c r="E117" s="2" t="str">
        <f t="shared" si="1"/>
        <v/>
      </c>
      <c r="F117" s="58" t="str">
        <f>DATA_ENTRY!C114</f>
        <v>wed</v>
      </c>
      <c r="G117" s="74">
        <f>DATA_ENTRY!G114</f>
        <v>0</v>
      </c>
      <c r="H117" s="78">
        <f>DATA_ENTRY!H114</f>
        <v>0</v>
      </c>
      <c r="I117" s="81" t="str">
        <f>IF(N117="","",IF(DATA_ENTRY!G114=0,N117*0.5, DATA_ENTRY!G114*N117))</f>
        <v/>
      </c>
      <c r="J117" s="82" t="str">
        <f>IF(N117="","",IF(DATA_ENTRY!H114=0,"", DATA_ENTRY!H114*N117))</f>
        <v/>
      </c>
      <c r="K117" s="43" t="str">
        <f>IF(DATA_ENTRY!I114="","",DATA_ENTRY!I114*0.001)</f>
        <v/>
      </c>
      <c r="L117" s="44" t="str">
        <f>IF(DATA_ENTRY!J114="","",DATA_ENTRY!J114*0.006)</f>
        <v/>
      </c>
      <c r="M117" s="68" t="str">
        <f>IF(DATA_ENTRY!F114="","",(DATA_ENTRY!F114-INT(DATA_ENTRY!F114))*1440)</f>
        <v/>
      </c>
      <c r="N117" s="69" t="str">
        <f>IF(DATA_ENTRY!F114="","",60/(M117*60))</f>
        <v/>
      </c>
      <c r="O117">
        <v>107.5</v>
      </c>
      <c r="Q117" s="123" t="str">
        <f>IF(N117="","",IF(DATA_ENTRY!H114=0,N117*0.5, ""))</f>
        <v/>
      </c>
    </row>
    <row r="118" spans="5:17" x14ac:dyDescent="0.35">
      <c r="E118" s="2" t="str">
        <f t="shared" si="1"/>
        <v/>
      </c>
      <c r="F118" s="58" t="str">
        <f>DATA_ENTRY!C115</f>
        <v>thu</v>
      </c>
      <c r="G118" s="74">
        <f>DATA_ENTRY!G115</f>
        <v>0</v>
      </c>
      <c r="H118" s="78">
        <f>DATA_ENTRY!H115</f>
        <v>0</v>
      </c>
      <c r="I118" s="81" t="str">
        <f>IF(N118="","",IF(DATA_ENTRY!G115=0,N118*0.5, DATA_ENTRY!G115*N118))</f>
        <v/>
      </c>
      <c r="J118" s="82" t="str">
        <f>IF(N118="","",IF(DATA_ENTRY!H115=0,"", DATA_ENTRY!H115*N118))</f>
        <v/>
      </c>
      <c r="K118" s="43" t="str">
        <f>IF(DATA_ENTRY!I115="","",DATA_ENTRY!I115*0.001)</f>
        <v/>
      </c>
      <c r="L118" s="44" t="str">
        <f>IF(DATA_ENTRY!J115="","",DATA_ENTRY!J115*0.006)</f>
        <v/>
      </c>
      <c r="M118" s="68" t="str">
        <f>IF(DATA_ENTRY!F115="","",(DATA_ENTRY!F115-INT(DATA_ENTRY!F115))*1440)</f>
        <v/>
      </c>
      <c r="N118" s="69" t="str">
        <f>IF(DATA_ENTRY!F115="","",60/(M118*60))</f>
        <v/>
      </c>
      <c r="O118">
        <v>108.5</v>
      </c>
      <c r="Q118" s="123" t="str">
        <f>IF(N118="","",IF(DATA_ENTRY!H115=0,N118*0.5, ""))</f>
        <v/>
      </c>
    </row>
    <row r="119" spans="5:17" x14ac:dyDescent="0.35">
      <c r="E119" s="2" t="str">
        <f t="shared" si="1"/>
        <v/>
      </c>
      <c r="F119" s="58" t="str">
        <f>DATA_ENTRY!C116</f>
        <v>fri</v>
      </c>
      <c r="G119" s="74">
        <f>DATA_ENTRY!G116</f>
        <v>0</v>
      </c>
      <c r="H119" s="78">
        <f>DATA_ENTRY!H116</f>
        <v>0</v>
      </c>
      <c r="I119" s="81" t="str">
        <f>IF(N119="","",IF(DATA_ENTRY!G116=0,N119*0.5, DATA_ENTRY!G116*N119))</f>
        <v/>
      </c>
      <c r="J119" s="82" t="str">
        <f>IF(N119="","",IF(DATA_ENTRY!H116=0,"", DATA_ENTRY!H116*N119))</f>
        <v/>
      </c>
      <c r="K119" s="43" t="str">
        <f>IF(DATA_ENTRY!I116="","",DATA_ENTRY!I116*0.001)</f>
        <v/>
      </c>
      <c r="L119" s="44" t="str">
        <f>IF(DATA_ENTRY!J116="","",DATA_ENTRY!J116*0.006)</f>
        <v/>
      </c>
      <c r="M119" s="68" t="str">
        <f>IF(DATA_ENTRY!F116="","",(DATA_ENTRY!F116-INT(DATA_ENTRY!F116))*1440)</f>
        <v/>
      </c>
      <c r="N119" s="69" t="str">
        <f>IF(DATA_ENTRY!F116="","",60/(M119*60))</f>
        <v/>
      </c>
      <c r="O119">
        <v>109.5</v>
      </c>
      <c r="Q119" s="123" t="str">
        <f>IF(N119="","",IF(DATA_ENTRY!H116=0,N119*0.5, ""))</f>
        <v/>
      </c>
    </row>
    <row r="120" spans="5:17" x14ac:dyDescent="0.35">
      <c r="E120" s="2" t="str">
        <f t="shared" si="1"/>
        <v/>
      </c>
      <c r="F120" s="58" t="str">
        <f>DATA_ENTRY!C117</f>
        <v>sat</v>
      </c>
      <c r="G120" s="74">
        <f>DATA_ENTRY!G117</f>
        <v>0</v>
      </c>
      <c r="H120" s="78">
        <f>DATA_ENTRY!H117</f>
        <v>0</v>
      </c>
      <c r="I120" s="81" t="str">
        <f>IF(N120="","",IF(DATA_ENTRY!G117=0,N120*0.5, DATA_ENTRY!G117*N120))</f>
        <v/>
      </c>
      <c r="J120" s="82" t="str">
        <f>IF(N120="","",IF(DATA_ENTRY!H117=0,"", DATA_ENTRY!H117*N120))</f>
        <v/>
      </c>
      <c r="K120" s="43" t="str">
        <f>IF(DATA_ENTRY!I117="","",DATA_ENTRY!I117*0.001)</f>
        <v/>
      </c>
      <c r="L120" s="44" t="str">
        <f>IF(DATA_ENTRY!J117="","",DATA_ENTRY!J117*0.006)</f>
        <v/>
      </c>
      <c r="M120" s="68" t="str">
        <f>IF(DATA_ENTRY!F117="","",(DATA_ENTRY!F117-INT(DATA_ENTRY!F117))*1440)</f>
        <v/>
      </c>
      <c r="N120" s="69" t="str">
        <f>IF(DATA_ENTRY!F117="","",60/(M120*60))</f>
        <v/>
      </c>
      <c r="O120">
        <v>110.5</v>
      </c>
      <c r="Q120" s="123" t="str">
        <f>IF(N120="","",IF(DATA_ENTRY!H117=0,N120*0.5, ""))</f>
        <v/>
      </c>
    </row>
    <row r="121" spans="5:17" x14ac:dyDescent="0.35">
      <c r="E121" s="2" t="str">
        <f t="shared" si="1"/>
        <v/>
      </c>
      <c r="F121" s="56" t="str">
        <f>DATA_ENTRY!C118</f>
        <v>sun</v>
      </c>
      <c r="G121" s="46">
        <f>DATA_ENTRY!G118</f>
        <v>0</v>
      </c>
      <c r="H121" s="66">
        <f>DATA_ENTRY!H118</f>
        <v>0</v>
      </c>
      <c r="I121" s="63" t="str">
        <f>IF(N121="","",IF(DATA_ENTRY!G118=0,N121*0.5, DATA_ENTRY!G118*N121))</f>
        <v/>
      </c>
      <c r="J121" s="72" t="str">
        <f>IF(N121="","",IF(DATA_ENTRY!H118=0,"", DATA_ENTRY!H118*N121))</f>
        <v/>
      </c>
      <c r="K121" s="47" t="str">
        <f>IF(DATA_ENTRY!I118="","",DATA_ENTRY!I118*0.001)</f>
        <v/>
      </c>
      <c r="L121" s="48" t="str">
        <f>IF(DATA_ENTRY!J118="","",DATA_ENTRY!J118*0.006)</f>
        <v/>
      </c>
      <c r="M121" s="49" t="str">
        <f>IF(DATA_ENTRY!F118="","",(DATA_ENTRY!F118-INT(DATA_ENTRY!F118))*1440)</f>
        <v/>
      </c>
      <c r="N121" s="57" t="str">
        <f>IF(DATA_ENTRY!F118="","",60/(M121*60))</f>
        <v/>
      </c>
      <c r="O121">
        <v>111.5</v>
      </c>
      <c r="Q121" s="123" t="str">
        <f>IF(N121="","",IF(DATA_ENTRY!H118=0,N121*0.5, ""))</f>
        <v/>
      </c>
    </row>
    <row r="122" spans="5:17" x14ac:dyDescent="0.35">
      <c r="E122" s="2" t="str">
        <f t="shared" si="1"/>
        <v/>
      </c>
      <c r="F122" s="58" t="str">
        <f>DATA_ENTRY!C119</f>
        <v>mon</v>
      </c>
      <c r="G122" s="74">
        <f>DATA_ENTRY!G119</f>
        <v>0</v>
      </c>
      <c r="H122" s="78">
        <f>DATA_ENTRY!H119</f>
        <v>0</v>
      </c>
      <c r="I122" s="81" t="str">
        <f>IF(N122="","",IF(DATA_ENTRY!G119=0,N122*0.5, DATA_ENTRY!G119*N122))</f>
        <v/>
      </c>
      <c r="J122" s="82" t="str">
        <f>IF(N122="","",IF(DATA_ENTRY!H119=0,"", DATA_ENTRY!H119*N122))</f>
        <v/>
      </c>
      <c r="K122" s="43" t="str">
        <f>IF(DATA_ENTRY!I119="","",DATA_ENTRY!I119*0.001)</f>
        <v/>
      </c>
      <c r="L122" s="44" t="str">
        <f>IF(DATA_ENTRY!J119="","",DATA_ENTRY!J119*0.006)</f>
        <v/>
      </c>
      <c r="M122" s="68" t="str">
        <f>IF(DATA_ENTRY!F119="","",(DATA_ENTRY!F119-INT(DATA_ENTRY!F119))*1440)</f>
        <v/>
      </c>
      <c r="N122" s="69" t="str">
        <f>IF(DATA_ENTRY!F119="","",60/(M122*60))</f>
        <v/>
      </c>
      <c r="O122">
        <v>112.5</v>
      </c>
      <c r="Q122" s="123" t="str">
        <f>IF(N122="","",IF(DATA_ENTRY!H119=0,N122*0.5, ""))</f>
        <v/>
      </c>
    </row>
    <row r="123" spans="5:17" x14ac:dyDescent="0.35">
      <c r="E123" s="2" t="str">
        <f t="shared" si="1"/>
        <v/>
      </c>
      <c r="F123" s="58" t="str">
        <f>DATA_ENTRY!C120</f>
        <v>tue</v>
      </c>
      <c r="G123" s="74">
        <f>DATA_ENTRY!G120</f>
        <v>0</v>
      </c>
      <c r="H123" s="78">
        <f>DATA_ENTRY!H120</f>
        <v>0</v>
      </c>
      <c r="I123" s="81" t="str">
        <f>IF(N123="","",IF(DATA_ENTRY!G120=0,N123*0.5, DATA_ENTRY!G120*N123))</f>
        <v/>
      </c>
      <c r="J123" s="82" t="str">
        <f>IF(N123="","",IF(DATA_ENTRY!H120=0,"", DATA_ENTRY!H120*N123))</f>
        <v/>
      </c>
      <c r="K123" s="43" t="str">
        <f>IF(DATA_ENTRY!I120="","",DATA_ENTRY!I120*0.001)</f>
        <v/>
      </c>
      <c r="L123" s="44" t="str">
        <f>IF(DATA_ENTRY!J120="","",DATA_ENTRY!J120*0.006)</f>
        <v/>
      </c>
      <c r="M123" s="68" t="str">
        <f>IF(DATA_ENTRY!F120="","",(DATA_ENTRY!F120-INT(DATA_ENTRY!F120))*1440)</f>
        <v/>
      </c>
      <c r="N123" s="69" t="str">
        <f>IF(DATA_ENTRY!F120="","",60/(M123*60))</f>
        <v/>
      </c>
      <c r="O123">
        <v>113.5</v>
      </c>
      <c r="Q123" s="123" t="str">
        <f>IF(N123="","",IF(DATA_ENTRY!H120=0,N123*0.5, ""))</f>
        <v/>
      </c>
    </row>
    <row r="124" spans="5:17" x14ac:dyDescent="0.35">
      <c r="E124" s="2" t="str">
        <f t="shared" si="1"/>
        <v/>
      </c>
      <c r="F124" s="58" t="str">
        <f>DATA_ENTRY!C121</f>
        <v>wed</v>
      </c>
      <c r="G124" s="74">
        <f>DATA_ENTRY!G121</f>
        <v>0</v>
      </c>
      <c r="H124" s="78">
        <f>DATA_ENTRY!H121</f>
        <v>0</v>
      </c>
      <c r="I124" s="81" t="str">
        <f>IF(N124="","",IF(DATA_ENTRY!G121=0,N124*0.5, DATA_ENTRY!G121*N124))</f>
        <v/>
      </c>
      <c r="J124" s="82" t="str">
        <f>IF(N124="","",IF(DATA_ENTRY!H121=0,"", DATA_ENTRY!H121*N124))</f>
        <v/>
      </c>
      <c r="K124" s="43" t="str">
        <f>IF(DATA_ENTRY!I121="","",DATA_ENTRY!I121*0.001)</f>
        <v/>
      </c>
      <c r="L124" s="44" t="str">
        <f>IF(DATA_ENTRY!J121="","",DATA_ENTRY!J121*0.006)</f>
        <v/>
      </c>
      <c r="M124" s="68" t="str">
        <f>IF(DATA_ENTRY!F121="","",(DATA_ENTRY!F121-INT(DATA_ENTRY!F121))*1440)</f>
        <v/>
      </c>
      <c r="N124" s="69" t="str">
        <f>IF(DATA_ENTRY!F121="","",60/(M124*60))</f>
        <v/>
      </c>
      <c r="O124">
        <v>114.5</v>
      </c>
      <c r="Q124" s="123" t="str">
        <f>IF(N124="","",IF(DATA_ENTRY!H121=0,N124*0.5, ""))</f>
        <v/>
      </c>
    </row>
    <row r="125" spans="5:17" x14ac:dyDescent="0.35">
      <c r="E125" s="2" t="str">
        <f t="shared" si="1"/>
        <v/>
      </c>
      <c r="F125" s="58" t="str">
        <f>DATA_ENTRY!C122</f>
        <v>thu</v>
      </c>
      <c r="G125" s="74">
        <f>DATA_ENTRY!G122</f>
        <v>0</v>
      </c>
      <c r="H125" s="78">
        <f>DATA_ENTRY!H122</f>
        <v>0</v>
      </c>
      <c r="I125" s="81" t="str">
        <f>IF(N125="","",IF(DATA_ENTRY!G122=0,N125*0.5, DATA_ENTRY!G122*N125))</f>
        <v/>
      </c>
      <c r="J125" s="82" t="str">
        <f>IF(N125="","",IF(DATA_ENTRY!H122=0,"", DATA_ENTRY!H122*N125))</f>
        <v/>
      </c>
      <c r="K125" s="43" t="str">
        <f>IF(DATA_ENTRY!I122="","",DATA_ENTRY!I122*0.001)</f>
        <v/>
      </c>
      <c r="L125" s="44" t="str">
        <f>IF(DATA_ENTRY!J122="","",DATA_ENTRY!J122*0.006)</f>
        <v/>
      </c>
      <c r="M125" s="68" t="str">
        <f>IF(DATA_ENTRY!F122="","",(DATA_ENTRY!F122-INT(DATA_ENTRY!F122))*1440)</f>
        <v/>
      </c>
      <c r="N125" s="69" t="str">
        <f>IF(DATA_ENTRY!F122="","",60/(M125*60))</f>
        <v/>
      </c>
      <c r="O125">
        <v>115.5</v>
      </c>
      <c r="Q125" s="123" t="str">
        <f>IF(N125="","",IF(DATA_ENTRY!H122=0,N125*0.5, ""))</f>
        <v/>
      </c>
    </row>
    <row r="126" spans="5:17" x14ac:dyDescent="0.35">
      <c r="E126" s="2" t="str">
        <f t="shared" si="1"/>
        <v/>
      </c>
      <c r="F126" s="58" t="str">
        <f>DATA_ENTRY!C123</f>
        <v>fri</v>
      </c>
      <c r="G126" s="74">
        <f>DATA_ENTRY!G123</f>
        <v>0</v>
      </c>
      <c r="H126" s="78">
        <f>DATA_ENTRY!H123</f>
        <v>0</v>
      </c>
      <c r="I126" s="81" t="str">
        <f>IF(N126="","",IF(DATA_ENTRY!G123=0,N126*0.5, DATA_ENTRY!G123*N126))</f>
        <v/>
      </c>
      <c r="J126" s="82" t="str">
        <f>IF(N126="","",IF(DATA_ENTRY!H123=0,"", DATA_ENTRY!H123*N126))</f>
        <v/>
      </c>
      <c r="K126" s="43" t="str">
        <f>IF(DATA_ENTRY!I123="","",DATA_ENTRY!I123*0.001)</f>
        <v/>
      </c>
      <c r="L126" s="44" t="str">
        <f>IF(DATA_ENTRY!J123="","",DATA_ENTRY!J123*0.006)</f>
        <v/>
      </c>
      <c r="M126" s="68" t="str">
        <f>IF(DATA_ENTRY!F123="","",(DATA_ENTRY!F123-INT(DATA_ENTRY!F123))*1440)</f>
        <v/>
      </c>
      <c r="N126" s="69" t="str">
        <f>IF(DATA_ENTRY!F123="","",60/(M126*60))</f>
        <v/>
      </c>
      <c r="O126">
        <v>116.5</v>
      </c>
      <c r="Q126" s="123" t="str">
        <f>IF(N126="","",IF(DATA_ENTRY!H123=0,N126*0.5, ""))</f>
        <v/>
      </c>
    </row>
    <row r="127" spans="5:17" x14ac:dyDescent="0.35">
      <c r="E127" s="2" t="str">
        <f t="shared" si="1"/>
        <v/>
      </c>
      <c r="F127" s="58" t="str">
        <f>DATA_ENTRY!C124</f>
        <v>sat</v>
      </c>
      <c r="G127" s="74">
        <f>DATA_ENTRY!G124</f>
        <v>0</v>
      </c>
      <c r="H127" s="78">
        <f>DATA_ENTRY!H124</f>
        <v>0</v>
      </c>
      <c r="I127" s="81" t="str">
        <f>IF(N127="","",IF(DATA_ENTRY!G124=0,N127*0.5, DATA_ENTRY!G124*N127))</f>
        <v/>
      </c>
      <c r="J127" s="82" t="str">
        <f>IF(N127="","",IF(DATA_ENTRY!H124=0,"", DATA_ENTRY!H124*N127))</f>
        <v/>
      </c>
      <c r="K127" s="43" t="str">
        <f>IF(DATA_ENTRY!I124="","",DATA_ENTRY!I124*0.001)</f>
        <v/>
      </c>
      <c r="L127" s="44" t="str">
        <f>IF(DATA_ENTRY!J124="","",DATA_ENTRY!J124*0.006)</f>
        <v/>
      </c>
      <c r="M127" s="68" t="str">
        <f>IF(DATA_ENTRY!F124="","",(DATA_ENTRY!F124-INT(DATA_ENTRY!F124))*1440)</f>
        <v/>
      </c>
      <c r="N127" s="69" t="str">
        <f>IF(DATA_ENTRY!F124="","",60/(M127*60))</f>
        <v/>
      </c>
      <c r="O127">
        <v>117.5</v>
      </c>
      <c r="Q127" s="123" t="str">
        <f>IF(N127="","",IF(DATA_ENTRY!H124=0,N127*0.5, ""))</f>
        <v/>
      </c>
    </row>
    <row r="128" spans="5:17" x14ac:dyDescent="0.35">
      <c r="E128" s="2" t="str">
        <f t="shared" si="1"/>
        <v/>
      </c>
      <c r="F128" s="56" t="str">
        <f>DATA_ENTRY!C125</f>
        <v>sun</v>
      </c>
      <c r="G128" s="46">
        <f>DATA_ENTRY!G125</f>
        <v>0</v>
      </c>
      <c r="H128" s="66">
        <f>DATA_ENTRY!H125</f>
        <v>0</v>
      </c>
      <c r="I128" s="63" t="str">
        <f>IF(N128="","",IF(DATA_ENTRY!G125=0,N128*0.5, DATA_ENTRY!G125*N128))</f>
        <v/>
      </c>
      <c r="J128" s="72" t="str">
        <f>IF(N128="","",IF(DATA_ENTRY!H125=0,"", DATA_ENTRY!H125*N128))</f>
        <v/>
      </c>
      <c r="K128" s="47" t="str">
        <f>IF(DATA_ENTRY!I125="","",DATA_ENTRY!I125*0.001)</f>
        <v/>
      </c>
      <c r="L128" s="48" t="str">
        <f>IF(DATA_ENTRY!J125="","",DATA_ENTRY!J125*0.006)</f>
        <v/>
      </c>
      <c r="M128" s="49" t="str">
        <f>IF(DATA_ENTRY!F125="","",(DATA_ENTRY!F125-INT(DATA_ENTRY!F125))*1440)</f>
        <v/>
      </c>
      <c r="N128" s="57" t="str">
        <f>IF(DATA_ENTRY!F125="","",60/(M128*60))</f>
        <v/>
      </c>
      <c r="O128">
        <v>118.5</v>
      </c>
      <c r="Q128" s="123" t="str">
        <f>IF(N128="","",IF(DATA_ENTRY!H125=0,N128*0.5, ""))</f>
        <v/>
      </c>
    </row>
    <row r="129" spans="5:17" x14ac:dyDescent="0.35">
      <c r="E129" s="2" t="str">
        <f t="shared" si="1"/>
        <v/>
      </c>
      <c r="F129" s="58" t="str">
        <f>DATA_ENTRY!C126</f>
        <v>mon</v>
      </c>
      <c r="G129" s="74">
        <f>DATA_ENTRY!G126</f>
        <v>0</v>
      </c>
      <c r="H129" s="78">
        <f>DATA_ENTRY!H126</f>
        <v>0</v>
      </c>
      <c r="I129" s="81" t="str">
        <f>IF(N129="","",IF(DATA_ENTRY!G126=0,N129*0.5, DATA_ENTRY!G126*N129))</f>
        <v/>
      </c>
      <c r="J129" s="82" t="str">
        <f>IF(N129="","",IF(DATA_ENTRY!H126=0,"", DATA_ENTRY!H126*N129))</f>
        <v/>
      </c>
      <c r="K129" s="43" t="str">
        <f>IF(DATA_ENTRY!I126="","",DATA_ENTRY!I126*0.001)</f>
        <v/>
      </c>
      <c r="L129" s="44" t="str">
        <f>IF(DATA_ENTRY!J126="","",DATA_ENTRY!J126*0.006)</f>
        <v/>
      </c>
      <c r="M129" s="68" t="str">
        <f>IF(DATA_ENTRY!F126="","",(DATA_ENTRY!F126-INT(DATA_ENTRY!F126))*1440)</f>
        <v/>
      </c>
      <c r="N129" s="69" t="str">
        <f>IF(DATA_ENTRY!F126="","",60/(M129*60))</f>
        <v/>
      </c>
      <c r="O129">
        <v>119.5</v>
      </c>
      <c r="Q129" s="123" t="str">
        <f>IF(N129="","",IF(DATA_ENTRY!H126=0,N129*0.5, ""))</f>
        <v/>
      </c>
    </row>
    <row r="130" spans="5:17" x14ac:dyDescent="0.35">
      <c r="E130" s="2" t="str">
        <f t="shared" si="1"/>
        <v/>
      </c>
      <c r="F130" s="58" t="str">
        <f>DATA_ENTRY!C127</f>
        <v>tue</v>
      </c>
      <c r="G130" s="74">
        <f>DATA_ENTRY!G127</f>
        <v>0</v>
      </c>
      <c r="H130" s="78">
        <f>DATA_ENTRY!H127</f>
        <v>0</v>
      </c>
      <c r="I130" s="81" t="str">
        <f>IF(N130="","",IF(DATA_ENTRY!G127=0,N130*0.5, DATA_ENTRY!G127*N130))</f>
        <v/>
      </c>
      <c r="J130" s="82" t="str">
        <f>IF(N130="","",IF(DATA_ENTRY!H127=0,"", DATA_ENTRY!H127*N130))</f>
        <v/>
      </c>
      <c r="K130" s="43" t="str">
        <f>IF(DATA_ENTRY!I127="","",DATA_ENTRY!I127*0.001)</f>
        <v/>
      </c>
      <c r="L130" s="44" t="str">
        <f>IF(DATA_ENTRY!J127="","",DATA_ENTRY!J127*0.006)</f>
        <v/>
      </c>
      <c r="M130" s="68" t="str">
        <f>IF(DATA_ENTRY!F127="","",(DATA_ENTRY!F127-INT(DATA_ENTRY!F127))*1440)</f>
        <v/>
      </c>
      <c r="N130" s="69" t="str">
        <f>IF(DATA_ENTRY!F127="","",60/(M130*60))</f>
        <v/>
      </c>
      <c r="O130">
        <v>120.5</v>
      </c>
      <c r="Q130" s="123" t="str">
        <f>IF(N130="","",IF(DATA_ENTRY!H127=0,N130*0.5, ""))</f>
        <v/>
      </c>
    </row>
    <row r="131" spans="5:17" x14ac:dyDescent="0.35">
      <c r="E131" s="2" t="str">
        <f t="shared" si="1"/>
        <v/>
      </c>
      <c r="F131" s="58" t="str">
        <f>DATA_ENTRY!C128</f>
        <v>wed</v>
      </c>
      <c r="G131" s="74">
        <f>DATA_ENTRY!G128</f>
        <v>0</v>
      </c>
      <c r="H131" s="78">
        <f>DATA_ENTRY!H128</f>
        <v>0</v>
      </c>
      <c r="I131" s="81" t="str">
        <f>IF(N131="","",IF(DATA_ENTRY!G128=0,N131*0.5, DATA_ENTRY!G128*N131))</f>
        <v/>
      </c>
      <c r="J131" s="82" t="str">
        <f>IF(N131="","",IF(DATA_ENTRY!H128=0,"", DATA_ENTRY!H128*N131))</f>
        <v/>
      </c>
      <c r="K131" s="43" t="str">
        <f>IF(DATA_ENTRY!I128="","",DATA_ENTRY!I128*0.001)</f>
        <v/>
      </c>
      <c r="L131" s="44" t="str">
        <f>IF(DATA_ENTRY!J128="","",DATA_ENTRY!J128*0.006)</f>
        <v/>
      </c>
      <c r="M131" s="68" t="str">
        <f>IF(DATA_ENTRY!F128="","",(DATA_ENTRY!F128-INT(DATA_ENTRY!F128))*1440)</f>
        <v/>
      </c>
      <c r="N131" s="69" t="str">
        <f>IF(DATA_ENTRY!F128="","",60/(M131*60))</f>
        <v/>
      </c>
      <c r="O131">
        <v>121.5</v>
      </c>
      <c r="Q131" s="123" t="str">
        <f>IF(N131="","",IF(DATA_ENTRY!H128=0,N131*0.5, ""))</f>
        <v/>
      </c>
    </row>
    <row r="132" spans="5:17" x14ac:dyDescent="0.35">
      <c r="E132" s="2" t="str">
        <f t="shared" si="1"/>
        <v/>
      </c>
      <c r="F132" s="58" t="str">
        <f>DATA_ENTRY!C129</f>
        <v>thu</v>
      </c>
      <c r="G132" s="74">
        <f>DATA_ENTRY!G129</f>
        <v>0</v>
      </c>
      <c r="H132" s="78">
        <f>DATA_ENTRY!H129</f>
        <v>0</v>
      </c>
      <c r="I132" s="81" t="str">
        <f>IF(N132="","",IF(DATA_ENTRY!G129=0,N132*0.5, DATA_ENTRY!G129*N132))</f>
        <v/>
      </c>
      <c r="J132" s="82" t="str">
        <f>IF(N132="","",IF(DATA_ENTRY!H129=0,"", DATA_ENTRY!H129*N132))</f>
        <v/>
      </c>
      <c r="K132" s="43" t="str">
        <f>IF(DATA_ENTRY!I129="","",DATA_ENTRY!I129*0.001)</f>
        <v/>
      </c>
      <c r="L132" s="44" t="str">
        <f>IF(DATA_ENTRY!J129="","",DATA_ENTRY!J129*0.006)</f>
        <v/>
      </c>
      <c r="M132" s="68" t="str">
        <f>IF(DATA_ENTRY!F129="","",(DATA_ENTRY!F129-INT(DATA_ENTRY!F129))*1440)</f>
        <v/>
      </c>
      <c r="N132" s="69" t="str">
        <f>IF(DATA_ENTRY!F129="","",60/(M132*60))</f>
        <v/>
      </c>
      <c r="O132">
        <v>122.5</v>
      </c>
      <c r="Q132" s="123" t="str">
        <f>IF(N132="","",IF(DATA_ENTRY!H129=0,N132*0.5, ""))</f>
        <v/>
      </c>
    </row>
    <row r="133" spans="5:17" x14ac:dyDescent="0.35">
      <c r="E133" s="2" t="str">
        <f t="shared" si="1"/>
        <v/>
      </c>
      <c r="F133" s="58" t="str">
        <f>DATA_ENTRY!C130</f>
        <v>fri</v>
      </c>
      <c r="G133" s="74">
        <f>DATA_ENTRY!G130</f>
        <v>0</v>
      </c>
      <c r="H133" s="78">
        <f>DATA_ENTRY!H130</f>
        <v>0</v>
      </c>
      <c r="I133" s="81" t="str">
        <f>IF(N133="","",IF(DATA_ENTRY!G130=0,N133*0.5, DATA_ENTRY!G130*N133))</f>
        <v/>
      </c>
      <c r="J133" s="82" t="str">
        <f>IF(N133="","",IF(DATA_ENTRY!H130=0,"", DATA_ENTRY!H130*N133))</f>
        <v/>
      </c>
      <c r="K133" s="43" t="str">
        <f>IF(DATA_ENTRY!I130="","",DATA_ENTRY!I130*0.001)</f>
        <v/>
      </c>
      <c r="L133" s="44" t="str">
        <f>IF(DATA_ENTRY!J130="","",DATA_ENTRY!J130*0.006)</f>
        <v/>
      </c>
      <c r="M133" s="68" t="str">
        <f>IF(DATA_ENTRY!F130="","",(DATA_ENTRY!F130-INT(DATA_ENTRY!F130))*1440)</f>
        <v/>
      </c>
      <c r="N133" s="69" t="str">
        <f>IF(DATA_ENTRY!F130="","",60/(M133*60))</f>
        <v/>
      </c>
      <c r="O133">
        <v>123.5</v>
      </c>
      <c r="Q133" s="123" t="str">
        <f>IF(N133="","",IF(DATA_ENTRY!H130=0,N133*0.5, ""))</f>
        <v/>
      </c>
    </row>
    <row r="134" spans="5:17" x14ac:dyDescent="0.35">
      <c r="E134" s="2" t="str">
        <f t="shared" si="1"/>
        <v/>
      </c>
      <c r="F134" s="58" t="str">
        <f>DATA_ENTRY!C131</f>
        <v>sat</v>
      </c>
      <c r="G134" s="74">
        <f>DATA_ENTRY!G131</f>
        <v>0</v>
      </c>
      <c r="H134" s="78">
        <f>DATA_ENTRY!H131</f>
        <v>0</v>
      </c>
      <c r="I134" s="81" t="str">
        <f>IF(N134="","",IF(DATA_ENTRY!G131=0,N134*0.5, DATA_ENTRY!G131*N134))</f>
        <v/>
      </c>
      <c r="J134" s="82" t="str">
        <f>IF(N134="","",IF(DATA_ENTRY!H131=0,"", DATA_ENTRY!H131*N134))</f>
        <v/>
      </c>
      <c r="K134" s="43" t="str">
        <f>IF(DATA_ENTRY!I131="","",DATA_ENTRY!I131*0.001)</f>
        <v/>
      </c>
      <c r="L134" s="44" t="str">
        <f>IF(DATA_ENTRY!J131="","",DATA_ENTRY!J131*0.006)</f>
        <v/>
      </c>
      <c r="M134" s="68" t="str">
        <f>IF(DATA_ENTRY!F131="","",(DATA_ENTRY!F131-INT(DATA_ENTRY!F131))*1440)</f>
        <v/>
      </c>
      <c r="N134" s="69" t="str">
        <f>IF(DATA_ENTRY!F131="","",60/(M134*60))</f>
        <v/>
      </c>
      <c r="O134">
        <v>124.5</v>
      </c>
      <c r="Q134" s="123" t="str">
        <f>IF(N134="","",IF(DATA_ENTRY!H131=0,N134*0.5, ""))</f>
        <v/>
      </c>
    </row>
    <row r="135" spans="5:17" x14ac:dyDescent="0.35">
      <c r="E135" s="2" t="str">
        <f t="shared" si="1"/>
        <v/>
      </c>
      <c r="F135" s="56" t="str">
        <f>DATA_ENTRY!C132</f>
        <v>sun</v>
      </c>
      <c r="G135" s="46">
        <f>DATA_ENTRY!G132</f>
        <v>0</v>
      </c>
      <c r="H135" s="66">
        <f>DATA_ENTRY!H132</f>
        <v>0</v>
      </c>
      <c r="I135" s="63" t="str">
        <f>IF(N135="","",IF(DATA_ENTRY!G132=0,N135*0.5, DATA_ENTRY!G132*N135))</f>
        <v/>
      </c>
      <c r="J135" s="72" t="str">
        <f>IF(N135="","",IF(DATA_ENTRY!H132=0,"", DATA_ENTRY!H132*N135))</f>
        <v/>
      </c>
      <c r="K135" s="47" t="str">
        <f>IF(DATA_ENTRY!I132="","",DATA_ENTRY!I132*0.001)</f>
        <v/>
      </c>
      <c r="L135" s="48" t="str">
        <f>IF(DATA_ENTRY!J132="","",DATA_ENTRY!J132*0.006)</f>
        <v/>
      </c>
      <c r="M135" s="49" t="str">
        <f>IF(DATA_ENTRY!F132="","",(DATA_ENTRY!F132-INT(DATA_ENTRY!F132))*1440)</f>
        <v/>
      </c>
      <c r="N135" s="57" t="str">
        <f>IF(DATA_ENTRY!F132="","",60/(M135*60))</f>
        <v/>
      </c>
      <c r="O135">
        <v>125.5</v>
      </c>
      <c r="Q135" s="123" t="str">
        <f>IF(N135="","",IF(DATA_ENTRY!H132=0,N135*0.5, ""))</f>
        <v/>
      </c>
    </row>
    <row r="136" spans="5:17" x14ac:dyDescent="0.35">
      <c r="E136" s="2" t="str">
        <f t="shared" si="1"/>
        <v/>
      </c>
      <c r="F136" s="58" t="str">
        <f>DATA_ENTRY!C133</f>
        <v>mon</v>
      </c>
      <c r="G136" s="74">
        <f>DATA_ENTRY!G133</f>
        <v>0</v>
      </c>
      <c r="H136" s="78">
        <f>DATA_ENTRY!H133</f>
        <v>0</v>
      </c>
      <c r="I136" s="81" t="str">
        <f>IF(N136="","",IF(DATA_ENTRY!G133=0,N136*0.5, DATA_ENTRY!G133*N136))</f>
        <v/>
      </c>
      <c r="J136" s="82" t="str">
        <f>IF(N136="","",IF(DATA_ENTRY!H133=0,"", DATA_ENTRY!H133*N136))</f>
        <v/>
      </c>
      <c r="K136" s="43" t="str">
        <f>IF(DATA_ENTRY!I133="","",DATA_ENTRY!I133*0.001)</f>
        <v/>
      </c>
      <c r="L136" s="44" t="str">
        <f>IF(DATA_ENTRY!J133="","",DATA_ENTRY!J133*0.006)</f>
        <v/>
      </c>
      <c r="M136" s="68" t="str">
        <f>IF(DATA_ENTRY!F133="","",(DATA_ENTRY!F133-INT(DATA_ENTRY!F133))*1440)</f>
        <v/>
      </c>
      <c r="N136" s="69" t="str">
        <f>IF(DATA_ENTRY!F133="","",60/(M136*60))</f>
        <v/>
      </c>
      <c r="O136">
        <v>126.5</v>
      </c>
      <c r="Q136" s="123" t="str">
        <f>IF(N136="","",IF(DATA_ENTRY!H133=0,N136*0.5, ""))</f>
        <v/>
      </c>
    </row>
    <row r="137" spans="5:17" x14ac:dyDescent="0.35">
      <c r="E137" s="2" t="str">
        <f t="shared" si="1"/>
        <v/>
      </c>
      <c r="F137" s="58" t="str">
        <f>DATA_ENTRY!C134</f>
        <v>tue</v>
      </c>
      <c r="G137" s="74">
        <f>DATA_ENTRY!G134</f>
        <v>0</v>
      </c>
      <c r="H137" s="78">
        <f>DATA_ENTRY!H134</f>
        <v>0</v>
      </c>
      <c r="I137" s="81" t="str">
        <f>IF(N137="","",IF(DATA_ENTRY!G134=0,N137*0.5, DATA_ENTRY!G134*N137))</f>
        <v/>
      </c>
      <c r="J137" s="82" t="str">
        <f>IF(N137="","",IF(DATA_ENTRY!H134=0,"", DATA_ENTRY!H134*N137))</f>
        <v/>
      </c>
      <c r="K137" s="43" t="str">
        <f>IF(DATA_ENTRY!I134="","",DATA_ENTRY!I134*0.001)</f>
        <v/>
      </c>
      <c r="L137" s="44" t="str">
        <f>IF(DATA_ENTRY!J134="","",DATA_ENTRY!J134*0.006)</f>
        <v/>
      </c>
      <c r="M137" s="68" t="str">
        <f>IF(DATA_ENTRY!F134="","",(DATA_ENTRY!F134-INT(DATA_ENTRY!F134))*1440)</f>
        <v/>
      </c>
      <c r="N137" s="69" t="str">
        <f>IF(DATA_ENTRY!F134="","",60/(M137*60))</f>
        <v/>
      </c>
      <c r="O137">
        <v>127.5</v>
      </c>
      <c r="Q137" s="123" t="str">
        <f>IF(N137="","",IF(DATA_ENTRY!H134=0,N137*0.5, ""))</f>
        <v/>
      </c>
    </row>
    <row r="138" spans="5:17" x14ac:dyDescent="0.35">
      <c r="E138" s="2" t="str">
        <f t="shared" ref="E138:E149" si="2">IF(C138="","",IF(C138=0,B138*0.5, C138/B138))</f>
        <v/>
      </c>
      <c r="F138" s="58" t="str">
        <f>DATA_ENTRY!C135</f>
        <v>wed</v>
      </c>
      <c r="G138" s="74">
        <f>DATA_ENTRY!G135</f>
        <v>0</v>
      </c>
      <c r="H138" s="78">
        <f>DATA_ENTRY!H135</f>
        <v>0</v>
      </c>
      <c r="I138" s="81" t="str">
        <f>IF(N138="","",IF(DATA_ENTRY!G135=0,N138*0.5, DATA_ENTRY!G135*N138))</f>
        <v/>
      </c>
      <c r="J138" s="82" t="str">
        <f>IF(N138="","",IF(DATA_ENTRY!H135=0,"", DATA_ENTRY!H135*N138))</f>
        <v/>
      </c>
      <c r="K138" s="43" t="str">
        <f>IF(DATA_ENTRY!I135="","",DATA_ENTRY!I135*0.001)</f>
        <v/>
      </c>
      <c r="L138" s="44" t="str">
        <f>IF(DATA_ENTRY!J135="","",DATA_ENTRY!J135*0.006)</f>
        <v/>
      </c>
      <c r="M138" s="68" t="str">
        <f>IF(DATA_ENTRY!F135="","",(DATA_ENTRY!F135-INT(DATA_ENTRY!F135))*1440)</f>
        <v/>
      </c>
      <c r="N138" s="69" t="str">
        <f>IF(DATA_ENTRY!F135="","",60/(M138*60))</f>
        <v/>
      </c>
      <c r="O138">
        <v>128.5</v>
      </c>
      <c r="Q138" s="123" t="str">
        <f>IF(N138="","",IF(DATA_ENTRY!H135=0,N138*0.5, ""))</f>
        <v/>
      </c>
    </row>
    <row r="139" spans="5:17" x14ac:dyDescent="0.35">
      <c r="E139" s="2" t="str">
        <f t="shared" si="2"/>
        <v/>
      </c>
      <c r="F139" s="58" t="str">
        <f>DATA_ENTRY!C136</f>
        <v>thu</v>
      </c>
      <c r="G139" s="74">
        <f>DATA_ENTRY!G136</f>
        <v>0</v>
      </c>
      <c r="H139" s="78">
        <f>DATA_ENTRY!H136</f>
        <v>0</v>
      </c>
      <c r="I139" s="81" t="str">
        <f>IF(N139="","",IF(DATA_ENTRY!G136=0,N139*0.5, DATA_ENTRY!G136*N139))</f>
        <v/>
      </c>
      <c r="J139" s="82" t="str">
        <f>IF(N139="","",IF(DATA_ENTRY!H136=0,"", DATA_ENTRY!H136*N139))</f>
        <v/>
      </c>
      <c r="K139" s="43" t="str">
        <f>IF(DATA_ENTRY!I136="","",DATA_ENTRY!I136*0.001)</f>
        <v/>
      </c>
      <c r="L139" s="44" t="str">
        <f>IF(DATA_ENTRY!J136="","",DATA_ENTRY!J136*0.006)</f>
        <v/>
      </c>
      <c r="M139" s="68" t="str">
        <f>IF(DATA_ENTRY!F136="","",(DATA_ENTRY!F136-INT(DATA_ENTRY!F136))*1440)</f>
        <v/>
      </c>
      <c r="N139" s="69" t="str">
        <f>IF(DATA_ENTRY!F136="","",60/(M139*60))</f>
        <v/>
      </c>
      <c r="O139">
        <v>129.5</v>
      </c>
      <c r="Q139" s="123" t="str">
        <f>IF(N139="","",IF(DATA_ENTRY!H136=0,N139*0.5, ""))</f>
        <v/>
      </c>
    </row>
    <row r="140" spans="5:17" x14ac:dyDescent="0.35">
      <c r="E140" s="2" t="str">
        <f t="shared" si="2"/>
        <v/>
      </c>
      <c r="F140" s="58" t="str">
        <f>DATA_ENTRY!C137</f>
        <v>fri</v>
      </c>
      <c r="G140" s="74">
        <f>DATA_ENTRY!G137</f>
        <v>0</v>
      </c>
      <c r="H140" s="78">
        <f>DATA_ENTRY!H137</f>
        <v>0</v>
      </c>
      <c r="I140" s="81" t="str">
        <f>IF(N140="","",IF(DATA_ENTRY!G137=0,N140*0.5, DATA_ENTRY!G137*N140))</f>
        <v/>
      </c>
      <c r="J140" s="82" t="str">
        <f>IF(N140="","",IF(DATA_ENTRY!H137=0,"", DATA_ENTRY!H137*N140))</f>
        <v/>
      </c>
      <c r="K140" s="43" t="str">
        <f>IF(DATA_ENTRY!I137="","",DATA_ENTRY!I137*0.001)</f>
        <v/>
      </c>
      <c r="L140" s="44" t="str">
        <f>IF(DATA_ENTRY!J137="","",DATA_ENTRY!J137*0.006)</f>
        <v/>
      </c>
      <c r="M140" s="68" t="str">
        <f>IF(DATA_ENTRY!F137="","",(DATA_ENTRY!F137-INT(DATA_ENTRY!F137))*1440)</f>
        <v/>
      </c>
      <c r="N140" s="69" t="str">
        <f>IF(DATA_ENTRY!F137="","",60/(M140*60))</f>
        <v/>
      </c>
      <c r="O140">
        <v>130.5</v>
      </c>
      <c r="Q140" s="123" t="str">
        <f>IF(N140="","",IF(DATA_ENTRY!H137=0,N140*0.5, ""))</f>
        <v/>
      </c>
    </row>
    <row r="141" spans="5:17" x14ac:dyDescent="0.35">
      <c r="E141" s="2" t="str">
        <f t="shared" si="2"/>
        <v/>
      </c>
      <c r="F141" s="58" t="str">
        <f>DATA_ENTRY!C138</f>
        <v>sat</v>
      </c>
      <c r="G141" s="74">
        <f>DATA_ENTRY!G138</f>
        <v>0</v>
      </c>
      <c r="H141" s="78">
        <f>DATA_ENTRY!H138</f>
        <v>0</v>
      </c>
      <c r="I141" s="81" t="str">
        <f>IF(N141="","",IF(DATA_ENTRY!G138=0,N141*0.5, DATA_ENTRY!G138*N141))</f>
        <v/>
      </c>
      <c r="J141" s="82" t="str">
        <f>IF(N141="","",IF(DATA_ENTRY!H138=0,"", DATA_ENTRY!H138*N141))</f>
        <v/>
      </c>
      <c r="K141" s="43" t="str">
        <f>IF(DATA_ENTRY!I138="","",DATA_ENTRY!I138*0.001)</f>
        <v/>
      </c>
      <c r="L141" s="44" t="str">
        <f>IF(DATA_ENTRY!J138="","",DATA_ENTRY!J138*0.006)</f>
        <v/>
      </c>
      <c r="M141" s="68" t="str">
        <f>IF(DATA_ENTRY!F138="","",(DATA_ENTRY!F138-INT(DATA_ENTRY!F138))*1440)</f>
        <v/>
      </c>
      <c r="N141" s="69" t="str">
        <f>IF(DATA_ENTRY!F138="","",60/(M141*60))</f>
        <v/>
      </c>
      <c r="O141">
        <v>131.5</v>
      </c>
      <c r="Q141" s="123" t="str">
        <f>IF(N141="","",IF(DATA_ENTRY!H138=0,N141*0.5, ""))</f>
        <v/>
      </c>
    </row>
    <row r="142" spans="5:17" x14ac:dyDescent="0.35">
      <c r="E142" s="2" t="str">
        <f t="shared" si="2"/>
        <v/>
      </c>
      <c r="F142" s="56" t="str">
        <f>DATA_ENTRY!C139</f>
        <v>sun</v>
      </c>
      <c r="G142" s="46">
        <f>DATA_ENTRY!G139</f>
        <v>0</v>
      </c>
      <c r="H142" s="66">
        <f>DATA_ENTRY!H139</f>
        <v>0</v>
      </c>
      <c r="I142" s="63" t="str">
        <f>IF(N142="","",IF(DATA_ENTRY!G139=0,N142*0.5, DATA_ENTRY!G139*N142))</f>
        <v/>
      </c>
      <c r="J142" s="72" t="str">
        <f>IF(N142="","",IF(DATA_ENTRY!H139=0,"", DATA_ENTRY!H139*N142))</f>
        <v/>
      </c>
      <c r="K142" s="47" t="str">
        <f>IF(DATA_ENTRY!I139="","",DATA_ENTRY!I139*0.001)</f>
        <v/>
      </c>
      <c r="L142" s="48" t="str">
        <f>IF(DATA_ENTRY!J139="","",DATA_ENTRY!J139*0.006)</f>
        <v/>
      </c>
      <c r="M142" s="49" t="str">
        <f>IF(DATA_ENTRY!F139="","",(DATA_ENTRY!F139-INT(DATA_ENTRY!F139))*1440)</f>
        <v/>
      </c>
      <c r="N142" s="57" t="str">
        <f>IF(DATA_ENTRY!F139="","",60/(M142*60))</f>
        <v/>
      </c>
      <c r="O142">
        <v>132.5</v>
      </c>
      <c r="Q142" s="123" t="str">
        <f>IF(N142="","",IF(DATA_ENTRY!H139=0,N142*0.5, ""))</f>
        <v/>
      </c>
    </row>
    <row r="143" spans="5:17" x14ac:dyDescent="0.35">
      <c r="E143" s="2" t="str">
        <f t="shared" si="2"/>
        <v/>
      </c>
      <c r="F143" s="58" t="str">
        <f>DATA_ENTRY!C140</f>
        <v>mon</v>
      </c>
      <c r="G143" s="74">
        <f>DATA_ENTRY!G140</f>
        <v>0</v>
      </c>
      <c r="H143" s="78">
        <f>DATA_ENTRY!H140</f>
        <v>0</v>
      </c>
      <c r="I143" s="81" t="str">
        <f>IF(N143="","",IF(DATA_ENTRY!G140=0,N143*0.5, DATA_ENTRY!G140*N143))</f>
        <v/>
      </c>
      <c r="J143" s="82" t="str">
        <f>IF(N143="","",IF(DATA_ENTRY!H140=0,"", DATA_ENTRY!H140*N143))</f>
        <v/>
      </c>
      <c r="K143" s="43" t="str">
        <f>IF(DATA_ENTRY!I140="","",DATA_ENTRY!I140*0.001)</f>
        <v/>
      </c>
      <c r="L143" s="44" t="str">
        <f>IF(DATA_ENTRY!J140="","",DATA_ENTRY!J140*0.006)</f>
        <v/>
      </c>
      <c r="M143" s="68" t="str">
        <f>IF(DATA_ENTRY!F140="","",(DATA_ENTRY!F140-INT(DATA_ENTRY!F140))*1440)</f>
        <v/>
      </c>
      <c r="N143" s="69" t="str">
        <f>IF(DATA_ENTRY!F140="","",60/(M143*60))</f>
        <v/>
      </c>
      <c r="O143">
        <v>133.5</v>
      </c>
      <c r="Q143" s="123" t="str">
        <f>IF(N143="","",IF(DATA_ENTRY!H140=0,N143*0.5, ""))</f>
        <v/>
      </c>
    </row>
    <row r="144" spans="5:17" x14ac:dyDescent="0.35">
      <c r="E144" s="2" t="str">
        <f t="shared" si="2"/>
        <v/>
      </c>
      <c r="F144" s="58" t="str">
        <f>DATA_ENTRY!C141</f>
        <v>tue</v>
      </c>
      <c r="G144" s="74">
        <f>DATA_ENTRY!G141</f>
        <v>0</v>
      </c>
      <c r="H144" s="78">
        <f>DATA_ENTRY!H141</f>
        <v>0</v>
      </c>
      <c r="I144" s="81" t="str">
        <f>IF(N144="","",IF(DATA_ENTRY!G141=0,N144*0.5, DATA_ENTRY!G141*N144))</f>
        <v/>
      </c>
      <c r="J144" s="82" t="str">
        <f>IF(N144="","",IF(DATA_ENTRY!H141=0,"", DATA_ENTRY!H141*N144))</f>
        <v/>
      </c>
      <c r="K144" s="43" t="str">
        <f>IF(DATA_ENTRY!I141="","",DATA_ENTRY!I141*0.001)</f>
        <v/>
      </c>
      <c r="L144" s="44" t="str">
        <f>IF(DATA_ENTRY!J141="","",DATA_ENTRY!J141*0.006)</f>
        <v/>
      </c>
      <c r="M144" s="68" t="str">
        <f>IF(DATA_ENTRY!F141="","",(DATA_ENTRY!F141-INT(DATA_ENTRY!F141))*1440)</f>
        <v/>
      </c>
      <c r="N144" s="69" t="str">
        <f>IF(DATA_ENTRY!F141="","",60/(M144*60))</f>
        <v/>
      </c>
      <c r="O144">
        <v>134.5</v>
      </c>
      <c r="Q144" s="123" t="str">
        <f>IF(N144="","",IF(DATA_ENTRY!H141=0,N144*0.5, ""))</f>
        <v/>
      </c>
    </row>
    <row r="145" spans="5:17" x14ac:dyDescent="0.35">
      <c r="E145" s="2" t="str">
        <f t="shared" si="2"/>
        <v/>
      </c>
      <c r="F145" s="58" t="str">
        <f>DATA_ENTRY!C142</f>
        <v>wed</v>
      </c>
      <c r="G145" s="74">
        <f>DATA_ENTRY!G142</f>
        <v>0</v>
      </c>
      <c r="H145" s="78">
        <f>DATA_ENTRY!H142</f>
        <v>0</v>
      </c>
      <c r="I145" s="81" t="str">
        <f>IF(N145="","",IF(DATA_ENTRY!G142=0,N145*0.5, DATA_ENTRY!G142*N145))</f>
        <v/>
      </c>
      <c r="J145" s="82" t="str">
        <f>IF(N145="","",IF(DATA_ENTRY!H142=0,"", DATA_ENTRY!H142*N145))</f>
        <v/>
      </c>
      <c r="K145" s="43" t="str">
        <f>IF(DATA_ENTRY!I142="","",DATA_ENTRY!I142*0.001)</f>
        <v/>
      </c>
      <c r="L145" s="44" t="str">
        <f>IF(DATA_ENTRY!J142="","",DATA_ENTRY!J142*0.006)</f>
        <v/>
      </c>
      <c r="M145" s="68" t="str">
        <f>IF(DATA_ENTRY!F142="","",(DATA_ENTRY!F142-INT(DATA_ENTRY!F142))*1440)</f>
        <v/>
      </c>
      <c r="N145" s="69" t="str">
        <f>IF(DATA_ENTRY!F142="","",60/(M145*60))</f>
        <v/>
      </c>
      <c r="O145">
        <v>135.5</v>
      </c>
      <c r="Q145" s="123" t="str">
        <f>IF(N145="","",IF(DATA_ENTRY!H142=0,N145*0.5, ""))</f>
        <v/>
      </c>
    </row>
    <row r="146" spans="5:17" x14ac:dyDescent="0.35">
      <c r="E146" s="2" t="str">
        <f t="shared" si="2"/>
        <v/>
      </c>
      <c r="F146" s="58" t="str">
        <f>DATA_ENTRY!C143</f>
        <v>thu</v>
      </c>
      <c r="G146" s="74">
        <f>DATA_ENTRY!G143</f>
        <v>0</v>
      </c>
      <c r="H146" s="78">
        <f>DATA_ENTRY!H143</f>
        <v>0</v>
      </c>
      <c r="I146" s="81" t="str">
        <f>IF(N146="","",IF(DATA_ENTRY!G143=0,N146*0.5, DATA_ENTRY!G143*N146))</f>
        <v/>
      </c>
      <c r="J146" s="82" t="str">
        <f>IF(N146="","",IF(DATA_ENTRY!H143=0,"", DATA_ENTRY!H143*N146))</f>
        <v/>
      </c>
      <c r="K146" s="43" t="str">
        <f>IF(DATA_ENTRY!I143="","",DATA_ENTRY!I143*0.001)</f>
        <v/>
      </c>
      <c r="L146" s="44" t="str">
        <f>IF(DATA_ENTRY!J143="","",DATA_ENTRY!J143*0.006)</f>
        <v/>
      </c>
      <c r="M146" s="68" t="str">
        <f>IF(DATA_ENTRY!F143="","",(DATA_ENTRY!F143-INT(DATA_ENTRY!F143))*1440)</f>
        <v/>
      </c>
      <c r="N146" s="69" t="str">
        <f>IF(DATA_ENTRY!F143="","",60/(M146*60))</f>
        <v/>
      </c>
      <c r="O146">
        <v>136.5</v>
      </c>
      <c r="Q146" s="123" t="str">
        <f>IF(N146="","",IF(DATA_ENTRY!H143=0,N146*0.5, ""))</f>
        <v/>
      </c>
    </row>
    <row r="147" spans="5:17" x14ac:dyDescent="0.35">
      <c r="E147" s="2" t="str">
        <f t="shared" si="2"/>
        <v/>
      </c>
      <c r="F147" s="58" t="str">
        <f>DATA_ENTRY!C144</f>
        <v>fri</v>
      </c>
      <c r="G147" s="74">
        <f>DATA_ENTRY!G144</f>
        <v>0</v>
      </c>
      <c r="H147" s="78">
        <f>DATA_ENTRY!H144</f>
        <v>0</v>
      </c>
      <c r="I147" s="81" t="str">
        <f>IF(N147="","",IF(DATA_ENTRY!G144=0,N147*0.5, DATA_ENTRY!G144*N147))</f>
        <v/>
      </c>
      <c r="J147" s="82" t="str">
        <f>IF(N147="","",IF(DATA_ENTRY!H144=0,"", DATA_ENTRY!H144*N147))</f>
        <v/>
      </c>
      <c r="K147" s="43" t="str">
        <f>IF(DATA_ENTRY!I144="","",DATA_ENTRY!I144*0.001)</f>
        <v/>
      </c>
      <c r="L147" s="44" t="str">
        <f>IF(DATA_ENTRY!J144="","",DATA_ENTRY!J144*0.006)</f>
        <v/>
      </c>
      <c r="M147" s="68" t="str">
        <f>IF(DATA_ENTRY!F144="","",(DATA_ENTRY!F144-INT(DATA_ENTRY!F144))*1440)</f>
        <v/>
      </c>
      <c r="N147" s="69" t="str">
        <f>IF(DATA_ENTRY!F144="","",60/(M147*60))</f>
        <v/>
      </c>
      <c r="O147">
        <v>137.5</v>
      </c>
      <c r="Q147" s="123" t="str">
        <f>IF(N147="","",IF(DATA_ENTRY!H144=0,N147*0.5, ""))</f>
        <v/>
      </c>
    </row>
    <row r="148" spans="5:17" x14ac:dyDescent="0.35">
      <c r="E148" s="2" t="str">
        <f t="shared" si="2"/>
        <v/>
      </c>
      <c r="F148" s="58" t="str">
        <f>DATA_ENTRY!C145</f>
        <v>sat</v>
      </c>
      <c r="G148" s="74">
        <f>DATA_ENTRY!G145</f>
        <v>0</v>
      </c>
      <c r="H148" s="78">
        <f>DATA_ENTRY!H145</f>
        <v>0</v>
      </c>
      <c r="I148" s="81" t="str">
        <f>IF(N148="","",IF(DATA_ENTRY!G145=0,N148*0.5, DATA_ENTRY!G145*N148))</f>
        <v/>
      </c>
      <c r="J148" s="82" t="str">
        <f>IF(N148="","",IF(DATA_ENTRY!H145=0,"", DATA_ENTRY!H145*N148))</f>
        <v/>
      </c>
      <c r="K148" s="43" t="str">
        <f>IF(DATA_ENTRY!I145="","",DATA_ENTRY!I145*0.001)</f>
        <v/>
      </c>
      <c r="L148" s="44" t="str">
        <f>IF(DATA_ENTRY!J145="","",DATA_ENTRY!J145*0.006)</f>
        <v/>
      </c>
      <c r="M148" s="68" t="str">
        <f>IF(DATA_ENTRY!F145="","",(DATA_ENTRY!F145-INT(DATA_ENTRY!F145))*1440)</f>
        <v/>
      </c>
      <c r="N148" s="69" t="str">
        <f>IF(DATA_ENTRY!F145="","",60/(M148*60))</f>
        <v/>
      </c>
      <c r="O148">
        <v>138.5</v>
      </c>
      <c r="Q148" s="123" t="str">
        <f>IF(N148="","",IF(DATA_ENTRY!H145=0,N148*0.5, ""))</f>
        <v/>
      </c>
    </row>
    <row r="149" spans="5:17" ht="15" thickBot="1" x14ac:dyDescent="0.4">
      <c r="E149" s="2" t="str">
        <f t="shared" si="2"/>
        <v/>
      </c>
      <c r="F149" s="59" t="str">
        <f>DATA_ENTRY!C146</f>
        <v>sun</v>
      </c>
      <c r="G149" s="75">
        <f>DATA_ENTRY!G146</f>
        <v>0</v>
      </c>
      <c r="H149" s="67">
        <f>DATA_ENTRY!H146</f>
        <v>0</v>
      </c>
      <c r="I149" s="64" t="str">
        <f>IF(N149="","",IF(DATA_ENTRY!G146=0,N149*0.5, DATA_ENTRY!G146*N149))</f>
        <v/>
      </c>
      <c r="J149" s="73" t="str">
        <f>IF(N149="","",IF(DATA_ENTRY!H146=0,"", DATA_ENTRY!H146*N149))</f>
        <v/>
      </c>
      <c r="K149" s="60" t="str">
        <f>IF(DATA_ENTRY!I146="","",DATA_ENTRY!I146*0.001)</f>
        <v/>
      </c>
      <c r="L149" s="61" t="str">
        <f>IF(DATA_ENTRY!J146="","",DATA_ENTRY!J146*0.006)</f>
        <v/>
      </c>
      <c r="M149" s="76" t="str">
        <f>IF(DATA_ENTRY!F146="","",(DATA_ENTRY!F146-INT(DATA_ENTRY!F146))*1440)</f>
        <v/>
      </c>
      <c r="N149" s="77" t="str">
        <f>IF(DATA_ENTRY!F146="","",60/(M149*60))</f>
        <v/>
      </c>
      <c r="O149">
        <v>139.5</v>
      </c>
      <c r="Q149" s="124" t="str">
        <f>IF(N149="","",IF(DATA_ENTRY!H146=0,N149*0.5, ""))</f>
        <v/>
      </c>
    </row>
  </sheetData>
  <sortState xmlns:xlrd2="http://schemas.microsoft.com/office/spreadsheetml/2017/richdata2" ref="C9:C16">
    <sortCondition ref="C9"/>
  </sortState>
  <mergeCells count="1"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GENERAL</vt:lpstr>
      <vt:lpstr>DATA_ENTRY</vt:lpstr>
      <vt:lpstr>X LEAVE ME ALONE X</vt:lpstr>
      <vt:lpstr>SCC - DAILY per MINUTE</vt:lpstr>
      <vt:lpstr>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liceo</dc:creator>
  <cp:lastModifiedBy>Luca</cp:lastModifiedBy>
  <cp:lastPrinted>2022-07-07T10:32:36Z</cp:lastPrinted>
  <dcterms:created xsi:type="dcterms:W3CDTF">2017-04-06T11:02:51Z</dcterms:created>
  <dcterms:modified xsi:type="dcterms:W3CDTF">2023-03-10T14:43:32Z</dcterms:modified>
</cp:coreProperties>
</file>